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1.xml"/>
  <Override ContentType="application/vnd.openxmlformats-officedocument.drawingml.chart+xml" PartName="/xl/charts/chart7.xml"/>
  <Override ContentType="application/vnd.openxmlformats-officedocument.drawingml.chart+xml" PartName="/xl/charts/chart14.xml"/>
  <Override ContentType="application/vnd.openxmlformats-officedocument.drawingml.chart+xml" PartName="/xl/charts/chart13.xml"/>
  <Override ContentType="application/vnd.openxmlformats-officedocument.drawingml.chart+xml" PartName="/xl/charts/chart4.xml"/>
  <Override ContentType="application/vnd.openxmlformats-officedocument.drawingml.chart+xml" PartName="/xl/charts/chart2.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6.xml"/>
  <Override ContentType="application/vnd.openxmlformats-officedocument.drawingml.chart+xml" PartName="/xl/charts/chart8.xml"/>
  <Override ContentType="application/vnd.openxmlformats-officedocument.drawingml.chart+xml" PartName="/xl/charts/chart15.xml"/>
  <Override ContentType="application/vnd.openxmlformats-officedocument.drawingml.chart+xml" PartName="/xl/charts/chart9.xml"/>
  <Override ContentType="application/vnd.openxmlformats-officedocument.drawingml.chart+xml" PartName="/xl/charts/chart12.xml"/>
  <Override ContentType="application/vnd.openxmlformats-officedocument.drawingml.chart+xml" PartName="/xl/charts/chart5.xml"/>
  <Override ContentType="application/vnd.openxmlformats-officedocument.drawingml.chart+xml" PartName="/xl/charts/chart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Kvantitatīvo datu kopsavilkums" sheetId="1" r:id="rId4"/>
    <sheet state="visible" name="Idejas un problēmas" sheetId="2" r:id="rId5"/>
    <sheet state="visible" name="13-17" sheetId="3" r:id="rId6"/>
    <sheet state="visible" name="18-24" sheetId="4" r:id="rId7"/>
    <sheet state="visible" name="Kopīgie dati " sheetId="5" r:id="rId8"/>
  </sheets>
  <definedNames>
    <definedName hidden="1" localSheetId="0" name="_xlnm._FilterDatabase">'Kvantitatīvo datu kopsavilkums'!$A$1:$I$575</definedName>
    <definedName hidden="1" localSheetId="2" name="_xlnm._FilterDatabase">'13-17'!$A$1:$BD$781</definedName>
    <definedName hidden="1" localSheetId="3" name="_xlnm._FilterDatabase">'18-24'!$A$1:$BD$337</definedName>
    <definedName hidden="1" localSheetId="4" name="_xlnm._FilterDatabase">'Kopīgie dati '!$A$1:$I$786</definedName>
  </definedNames>
  <calcPr/>
  <extLst>
    <ext uri="GoogleSheetsCustomDataVersion1">
      <go:sheetsCustomData xmlns:go="http://customooxmlschemas.google.com/" r:id="rId9" roundtripDataSignature="AMtx7mhSRQWL3wSNyzoY5RA1pQZQ55qvBA=="/>
    </ext>
  </extLst>
</workbook>
</file>

<file path=xl/sharedStrings.xml><?xml version="1.0" encoding="utf-8"?>
<sst xmlns="http://schemas.openxmlformats.org/spreadsheetml/2006/main" count="18814" uniqueCount="2177">
  <si>
    <t>Laika zīmogs</t>
  </si>
  <si>
    <t>Tavs dzimums?</t>
  </si>
  <si>
    <t>Cik Tev ir gadu?</t>
  </si>
  <si>
    <t>Kādus interešu vai sporta pulciņus Tu apmeklē Ventspilī?</t>
  </si>
  <si>
    <t>Cik stundas nedēļā Tu pavadi pulciņos vai pilsētas veidotās aktivitātēs?</t>
  </si>
  <si>
    <t>Cik stundas nedēļā Tu pavadi aktīvi atpūšoties? (piemēram, nodarbojoties ar sportu)</t>
  </si>
  <si>
    <t>Cik stundas nedēļā Tu pavadi ar draugiem ārpus savas mājas?</t>
  </si>
  <si>
    <t>Vai zini par iespējām Ventspilī saņemt atbalstu mentālās veselības jautājumos?</t>
  </si>
  <si>
    <t>Vai, Tavuprāt, Ventspils pašvaldība novērtē un ņem vērā jauniešu domas un idejas?</t>
  </si>
  <si>
    <t>Sieviete</t>
  </si>
  <si>
    <t>13-17</t>
  </si>
  <si>
    <t>Sporta skolu vai klubu</t>
  </si>
  <si>
    <t>4-6</t>
  </si>
  <si>
    <t>7+</t>
  </si>
  <si>
    <t>5-6</t>
  </si>
  <si>
    <t>Jā</t>
  </si>
  <si>
    <t>Nē</t>
  </si>
  <si>
    <t>Dzimums</t>
  </si>
  <si>
    <t>Vecums</t>
  </si>
  <si>
    <t>Cik daudz zini par atbalstu mentālajai veselibai?</t>
  </si>
  <si>
    <t>Kur Tu uzzini par pulciņiem, jaunumiem un aktualitātēm Ventspilī?</t>
  </si>
  <si>
    <t>Vīrietis</t>
  </si>
  <si>
    <t>Sporta skolu vai klubu, Mūzikas un Mākslas skola</t>
  </si>
  <si>
    <t>1-2</t>
  </si>
  <si>
    <t>Nē, bet vēlētos uzzināt vairāk</t>
  </si>
  <si>
    <t>18-24</t>
  </si>
  <si>
    <t>Kopā</t>
  </si>
  <si>
    <t>Skolā</t>
  </si>
  <si>
    <t>kopā</t>
  </si>
  <si>
    <t xml:space="preserve">Sporta skolu vai klubu </t>
  </si>
  <si>
    <t>Neapmeklēju pulciņus</t>
  </si>
  <si>
    <t>0</t>
  </si>
  <si>
    <t>TikTok</t>
  </si>
  <si>
    <t xml:space="preserve">Tehniskās jaunrades pulciņu (radioelektronikas laboratorija, tehniskā modelēšana, u.c.), </t>
  </si>
  <si>
    <t>2-4</t>
  </si>
  <si>
    <t>Nevēlos norādīt</t>
  </si>
  <si>
    <t>25-30</t>
  </si>
  <si>
    <t xml:space="preserve">Skatuves mākslas pulciņu (teātra studija, teātra sports, u.c.)
</t>
  </si>
  <si>
    <t>Vēlos apmeklēt, bet nezinu ko</t>
  </si>
  <si>
    <t>No drauga/-iem</t>
  </si>
  <si>
    <t>Kori, ansambli , dejas</t>
  </si>
  <si>
    <t>3-4</t>
  </si>
  <si>
    <t>No vecākiem</t>
  </si>
  <si>
    <t>Sporta skolu vai klubu, Spēļu sporta pulciņu (šahs, galda hokejs, e-sports, u.c.)</t>
  </si>
  <si>
    <t>Spēļu sporta pulciņu (šahs, galda hokejs, e-sports, u.c.)</t>
  </si>
  <si>
    <t>Facebook</t>
  </si>
  <si>
    <t>Rokdarbu pulciņu (rotaslietu izgatavošanas dizaina studija, tekstīliju dizaina studija, u.c.)</t>
  </si>
  <si>
    <t>Instagram</t>
  </si>
  <si>
    <t>Tehniskās jaunrades pulciņu (radioelektronikas laboratorija, tehniskā modelēšana, u.c.), Tehniskās jaunrades pulciņu (radioelektronikas laboratorija, tehniskā modelēšana, u.c.)</t>
  </si>
  <si>
    <t>Afišas/plakāti</t>
  </si>
  <si>
    <t>Mūzikas un Mākslas skola</t>
  </si>
  <si>
    <t>Snapchat</t>
  </si>
  <si>
    <t>Foto klubu</t>
  </si>
  <si>
    <t>Kulinārijas pulciņš</t>
  </si>
  <si>
    <t>Tehniskās jaunrades pulciņu (radioelektronikas laboratorija, tehniskā modelēšana, u.c.)</t>
  </si>
  <si>
    <t>Sporta skolu vai klubu, Tehniskās jaunrades pulciņu (radioelektronikas laboratorija, tehniskā modelēšana, u.c.)</t>
  </si>
  <si>
    <t>Pulciņi ārpus Ventspils</t>
  </si>
  <si>
    <t>Spēļu sporta pulciņu (šahs, galda hokejs, e-sports, u.c.), Mūzikas un Mākslas skola</t>
  </si>
  <si>
    <t>Skatuves mākslas pulciņu (teātra studija, teātra sports, u.c.)</t>
  </si>
  <si>
    <t>Sporta skolu vai klubu, Kori, ansambli , dejas,</t>
  </si>
  <si>
    <t>Tehniskās jaunrades pulciņu (radioelektronikas laboratorija, tehniskā modelēšana, u.c.), Neapmeklēju pulciņus</t>
  </si>
  <si>
    <t>Skatuves mākslas pulciņu (teātra studija, teātra sports, u.c.), Rokdarbu pulciņu (rotaslietu izgatavošanas dizaina studija, tekstīliju dizaina studija, u.c.)</t>
  </si>
  <si>
    <t>Skatuves mākslas pulciņu (teātra studija, teātra sports, u.c.), Kori, ansambli , dejas</t>
  </si>
  <si>
    <t>Sporta skolu vai klubu, Skatuves mākslas pulciņu (teātra studija, teātra sports, u.c.), Kori, ansambli , dejas, Tehniskās jaunrades pulciņu (radioelektronikas laboratorija, tehniskā modelēšana, u.c.)</t>
  </si>
  <si>
    <t>Spēļu sporta pulciņu (šahs, galda hokejs, e-sports, u.c.), Tehniskās jaunrades pulciņu (radioelektronikas laboratorija, tehniskā modelēšana, u.c.)</t>
  </si>
  <si>
    <t>Skatuves mākslas pulciņu (teātra studija, teātra sports, u.c.), Spēļu sporta pulciņu (šahs, galda hokejs, e-sports, u.c.)</t>
  </si>
  <si>
    <t>Sporta skolu vai klubu, Skatuves mākslas pulciņu (teātra studija, teātra sports, u.c.), Kori, ansambli , dejas</t>
  </si>
  <si>
    <t>Sporta skolu vai klubu, Skatuves mākslas pulciņu (teātra studija, teātra sports, u.c.)</t>
  </si>
  <si>
    <t>Sporta skolu vai klubu, Kori, ansambli , dejas</t>
  </si>
  <si>
    <t>Sporta skolu vai klubu, Rokdarbu pulciņu (rotaslietu izgatavošanas dizaina studija, tekstīliju dizaina studija, u.c.)</t>
  </si>
  <si>
    <t>Sporta skolu vai klubu, Spēļu sporta pulciņu (šahs, galda hokejs, e-sports, u.c.), Rokdarbu pulciņu (rotaslietu izgatavošanas dizaina studija, tekstīliju dizaina studija, u.c.), Tehniskās jaunrades pulciņu (radioelektronikas laboratorija, tehniskā modelēšana, u.c.)</t>
  </si>
  <si>
    <t>Sporta skolu vai klubu, Skatuves mākslas pulciņu (teātra studija, teātra sports, u.c.), Spēļu sporta pulciņu (šahs, galda hokejs, e-sports, u.c.)</t>
  </si>
  <si>
    <t>Kori, ansambli , dejas, Mūzikas un Mākslas skola</t>
  </si>
  <si>
    <t>Sporta skolu vai klubu, Kori, ansambli , dejas, Rokdarbu pulciņu (rotaslietu izgatavošanas dizaina studija, tekstīliju dizaina studija, u.c.), Tehniskās jaunrades pulciņu (radioelektronikas laboratorija, tehniskā modelēšana, u.c.)</t>
  </si>
  <si>
    <t>Sporta skolu vai klubu,</t>
  </si>
  <si>
    <t>Sporta skolu vai klubu, Skatuves mākslas pulciņu (teātra studija, teātra sports, u.c.), Spēļu sporta pulciņu (šahs, galda hokejs, e-sports, u.c.), Rokdarbu pulciņu (rotaslietu izgatavošanas dizaina studija, tekstīliju dizaina studija, u.c.), Tehniskās jaunrades pulciņu (radioelektronikas laboratorija, tehniskā modelēšana, u.c.)</t>
  </si>
  <si>
    <t>Sporta skolu vai klubu, Spēļu sporta pulciņu (šahs, galda hokejs, e-sports, u.c.), Rokdarbu pulciņu (rotaslietu izgatavošanas dizaina studija, tekstīliju dizaina studija, u.c.)</t>
  </si>
  <si>
    <t>Sporta skolu vai klubu, Neapmeklēju pulciņus</t>
  </si>
  <si>
    <t>Skatuves mākslas pulciņu (teātra studija, teātra sports, u.c.), Spēļu sporta pulciņu (šahs, galda hokejs, e-sports, u.c.), Tehniskās jaunrades pulciņu (radioelektronikas laboratorija, tehniskā modelēšana, u.c.)</t>
  </si>
  <si>
    <t>Kori, ansambli, dejas</t>
  </si>
  <si>
    <t>Mūzikas un Mākslas skola, Kori, ansambli, dejas</t>
  </si>
  <si>
    <t>Skatuves mākslas pulciņu (teātra studija, teātra sports, u.c.),</t>
  </si>
  <si>
    <t>Kori, ansambli , dejas, Foto klubu</t>
  </si>
  <si>
    <t>Valodas kursi</t>
  </si>
  <si>
    <t>Sporta skolu vai klubu, Kori, ansambli , dejas, Mūzikas un Mākslas skola</t>
  </si>
  <si>
    <t>Kori, ansambli , dejas, Sporta skolu vai klubu</t>
  </si>
  <si>
    <t>Sporta skolu vai klubu, Kori, ansambli , dejas, digitālais centrs un gudrinieks</t>
  </si>
  <si>
    <t>Kori, ansambli , dejas, Spēļu sporta pulciņu (šahs, galda hokejs, e-sports, u.c.)</t>
  </si>
  <si>
    <t>Sporta skolu vai klubu, Kori, ansambli , dejas, Rokdarbu pulciņu (rotaslietu izgatavošanas dizaina studija, tekstīliju dizaina studija, u.c.)</t>
  </si>
  <si>
    <t>Skatuves mākslas pulciņu (teātra studija, teātra sports, u.c.), Kori, ansambli , dejas, Rokdarbu pulciņu (rotaslietu izgatavošanas dizaina studija, tekstīliju dizaina studija, u.c.)</t>
  </si>
  <si>
    <t>Kulinārijas pulciņš, Mūzikas un Mākslas skola</t>
  </si>
  <si>
    <t>Kori, ansambli , dejas, Tehniskās jaunrades pulciņu (radioelektronikas laboratorija, tehniskā modelēšana, u.c.)</t>
  </si>
  <si>
    <t xml:space="preserve">Sporta skolu vai klubu, Spēļu sporta pulciņu (šahs, galda hokejs, e-sports, u.c.), Sporta skolu vai klubu </t>
  </si>
  <si>
    <t>Kori, ansambli , dejas, Spēļu sporta pulciņu (šahs, galda hokejs, e-sports, u.c.), Mūzikas un Mākslas skola</t>
  </si>
  <si>
    <t>Sporta skolu vai klubu, Skatuves mākslas pulciņu (teātra studija, teātra sports, u.c.), Kori, ansambli , dejas, Spēļu sporta pulciņu (šahs, galda hokejs, e-sports, u.c.), Rokdarbu pulciņu (rotaslietu izgatavošanas dizaina studija, tekstīliju dizaina studija, u.c.), Tehniskās jaunrades pulciņu (radioelektronikas laboratorija, tehniskā modelēšana, u.c.), Foto klubu, Neapmeklēju pulciņus</t>
  </si>
  <si>
    <t>Sporta skolu vai klubu, Valodas kursi</t>
  </si>
  <si>
    <t>Sporta skolu vai klubu, Spēļu sporta pulciņu (šahs, galda hokejs, e-sports, u.c.), Tehniskās jaunrades pulciņu (radioelektronikas laboratorija, tehniskā modelēšana, u.c.)</t>
  </si>
  <si>
    <t>Sporta skolu vai klubu, Rokdarbu pulciņu (rotaslietu izgatavošanas dizaina studija, tekstīliju dizaina studija, u.c.), Foto klubu</t>
  </si>
  <si>
    <t>Sporta skolu vai klubu, Skatuves mākslas pulciņu (teātra studija, teātra sports, u.c.), Kori, ansambli , dejas, Spēļu sporta pulciņu (šahs, galda hokejs, e-sports, u.c.), Tehniskās jaunrades pulciņu (radioelektronikas laboratorija, tehniskā modelēšana, u.c.), Foto klubu,</t>
  </si>
  <si>
    <t>Neapmeklēju pulciņus, Sporta skolu vai klubu</t>
  </si>
  <si>
    <t>Sporta skolu vai klubu, Spēļu sporta pulciņu (šahs, galda hokejs, e-sports, u.c.), Neapmeklēju pulciņus</t>
  </si>
  <si>
    <t>Idejas</t>
  </si>
  <si>
    <t>Problēmas</t>
  </si>
  <si>
    <t>Pakalpojumi</t>
  </si>
  <si>
    <t>Vietas</t>
  </si>
  <si>
    <t>Izklaide</t>
  </si>
  <si>
    <t>Pulciņi/ aktivitātes</t>
  </si>
  <si>
    <t>Garlaicība</t>
  </si>
  <si>
    <t>Gaming hub</t>
  </si>
  <si>
    <t>Jāšanas klubs</t>
  </si>
  <si>
    <t>Ēdiena degustācija</t>
  </si>
  <si>
    <t>Florbola treniņi</t>
  </si>
  <si>
    <t>Jauniešu informētība par pilsētā pieejamiem pulciņiem, ikdienas nodarbēm, papildizglītības iespējām</t>
  </si>
  <si>
    <t>Yogas nodarbības</t>
  </si>
  <si>
    <t>Izklaides kvartālu</t>
  </si>
  <si>
    <t>Izlaušanās spēles</t>
  </si>
  <si>
    <t>Ielu vingrošanas</t>
  </si>
  <si>
    <t>Jauniešu informētība par iespējām iesaistīties pilsētas attīstībā, notikumos un nodarbēs</t>
  </si>
  <si>
    <t>Karjieras konsultants jauniešiem</t>
  </si>
  <si>
    <t>Kaķu kafejnīca</t>
  </si>
  <si>
    <t>Mūzikas festivāls</t>
  </si>
  <si>
    <t>video spēļu pūlciņu</t>
  </si>
  <si>
    <t>Jauniešu motivācija iesaistīties pasākumos un nodarbēs</t>
  </si>
  <si>
    <t>Pop-up veikali/ izstādes</t>
  </si>
  <si>
    <t>Karaoke</t>
  </si>
  <si>
    <t>Boulings</t>
  </si>
  <si>
    <t>Volejbola klubs</t>
  </si>
  <si>
    <t>Domubiedru sasaistīšanās platformas trūkums</t>
  </si>
  <si>
    <t>Deju studija</t>
  </si>
  <si>
    <t>Rodeļu trase</t>
  </si>
  <si>
    <t>Sillent disco</t>
  </si>
  <si>
    <t>Cirka pulciņš</t>
  </si>
  <si>
    <t>Jauniešu informētība par iespējām saņemt atbalstu mentālās veselības jautājumos</t>
  </si>
  <si>
    <t>Gaismas šovs</t>
  </si>
  <si>
    <t>Iekštelpu skateparks</t>
  </si>
  <si>
    <t>Kosmosa diena jauniešiem</t>
  </si>
  <si>
    <t xml:space="preserve">Iekštelpu pludmales volejbola centrs </t>
  </si>
  <si>
    <t>Telpu īres trūkums un izmaksas biznesiem (risinājums, alternatīvas un to iespējamība)</t>
  </si>
  <si>
    <t>Jumpspace</t>
  </si>
  <si>
    <t>Brīvdabas kino</t>
  </si>
  <si>
    <t>Karjeras izaugsmes iespēju trūkums, tālākizglītība</t>
  </si>
  <si>
    <t>Dabas takas ar soliem un galdiem</t>
  </si>
  <si>
    <t>E-sports turnīru</t>
  </si>
  <si>
    <t>Arcades</t>
  </si>
  <si>
    <t>Kādus pilsētas veidotus pasākumus Tu apmeklē?</t>
  </si>
  <si>
    <t>Kādus jaunus pasākumus vai pulciņus Tu gribētu redzēt Ventspilī?</t>
  </si>
  <si>
    <t>Vai pēc 9./12. klases Tu vēlies palikt un mācīties Ventspilī?</t>
  </si>
  <si>
    <t>Kur, ārpus savas mājas, Tu pavadi laiku ar draugiem?</t>
  </si>
  <si>
    <t>Kādas jaunas atpūtas vietas/veidus Tu vēlētos redzēt Ventspilī?</t>
  </si>
  <si>
    <t>Kādi ir bijuši lielākie šķēršļi, kas atturējuši Tevi no aktīvas iesaites organizācijās un aktivitātes, kuras pārstav jauniešu intereses Ventspilī?</t>
  </si>
  <si>
    <t>Kādi pakalpojumi, Tavuprāt, trūkst Ventspilī (atpūtas, izglītības, veselības)?</t>
  </si>
  <si>
    <t>Ar uzņēmējdarbību saistītus pasākumus (lekcijas, meistarklases, u.c.), Sporta sacensības/spēles (slidošana, basketbola spēles, u.c.), Izklaides pasākumus (koncerti, izlaušanās spēles, kino, u.c.)</t>
  </si>
  <si>
    <t>No drauga/-iem, No vecākiem, Skolā, Facebook, Instagram, Afišas/plakāti</t>
  </si>
  <si>
    <t>Bezmaksas degustāciju pūlciņus.</t>
  </si>
  <si>
    <t>Draugu dzīvesvietā, Atpūtas vietās (parks, pludmale, u.c.), Pulciņos, Ēstuvēs (kafejnīca, Hesburger, u.c.), Skolas pagalmā, Veikalā.</t>
  </si>
  <si>
    <t>Mc Donald.</t>
  </si>
  <si>
    <t>Man nebija pietiekami daudz informācijas par to, kā iesaistīties, Man nebija laika, Man nebija motivācijas, Nebija pieredzējušu, zinošu cilvēku, kam lūgt padomu vai palīdzību, Man nebija interese iesaistīties, Iepriekš man ir bijusi slikta pieredze, baidos, ka tā atkārtosies, Neatsaucīgi cilvēki, nevarēju atrast domubiedrus</t>
  </si>
  <si>
    <t>Vairāk apģērbu veikali arī jauniešiem. (H&amp;M, New Yorker, Mango, Zara)</t>
  </si>
  <si>
    <t>Sporta skolu vai klubu, Klavierklases apmeklēšana Jaunrades Namā</t>
  </si>
  <si>
    <t>Sporta sacensības/spēles (slidošana, basketbola spēles, u.c.), Izklaides pasākumus (koncerti, izlaušanās spēles, kino, u.c.)</t>
  </si>
  <si>
    <t>No drauga/-iem, No vecākiem, Skolā, Facebook, Instagram, Snapchat, TikTok, Afišas/plakāti</t>
  </si>
  <si>
    <t>Depo uzbūvēšana 👌</t>
  </si>
  <si>
    <t>Draugu dzīvesvietā, Atpūtas vietās (parks, pludmale, u.c.), Ēstuvēs (kafejnīca, Hesburger, u.c.), Skolas pagalmā, Pastaigājoties vēl un Tobago</t>
  </si>
  <si>
    <t>Vēlvienu piedzīvojama parku</t>
  </si>
  <si>
    <t>Man nebija pietiekami daudz informācijas par to, kā iesaistīties, Man nebija laika, Nebija pieredzējušu, zinošu cilvēku, kam lūgt padomu vai palīdzību, Neatsaucīgi cilvēki, nevarēju atrast domubiedrus</t>
  </si>
  <si>
    <t>Starbucks, McDonalds, vēlvienu Tobago, bet ar daudz DAŽĀDĀKIEM veikaliem (piemēram h&amp;m, newyorker, reserved, u.c) DEPO muks vajag es reāli nopietni, es atvičaju lai Intars Busulis brauc šurp ar savu sabiedrisko. IEKŠĒJO SKEITPARKU, JUMP SPACE veidīgu atpūtas vietu vai SKYPARK veidīgu, CSSENUKAI, Eifeļa torni, labi labi es tikai pajokoju. Ar kartingiem atpūtas vietu, lāzertag. Es jums saku, šīs lietas un mēs esam labākā pilsēta Latvijā!!! 👌👌😩😩 Bet reāli ja jūs varētu VISMAZ VIENU lietu īstenot no šim visām, tad reāli tas būtu maķītis 🤤😭😭 (McDonalds) nu davai džeki un meitenes!!!</t>
  </si>
  <si>
    <t>Ar uzņēmējdarbību saistītus pasākumus (lekcijas, meistarklases, u.c.), Sporta sacensības/spēles (slidošana, basketbola spēles, u.c.), Kūltūras pasākumus (teātris, piemiņas dienas, mākslas izstādes, u.c.), Izklaides pasākumus (koncerti, izlaušanās spēles, kino, u.c.)</t>
  </si>
  <si>
    <t>No drauga/-iem, No vecākiem, Skolā, Instagram, Snapchat, TikTok</t>
  </si>
  <si>
    <t>Iespējas modelēšanā.</t>
  </si>
  <si>
    <t>Draugu dzīvesvietā, Atpūtas vietās (parks, pludmale, u.c.), Pulciņos, Ēstuvēs (kafejnīca, Hesburger, u.c.), Skolas pagalmā</t>
  </si>
  <si>
    <t>Karuseļus, vasarā ūdens atrakcijas.</t>
  </si>
  <si>
    <t>Man nebija pietiekami daudz informācijas par to, kā iesaistīties, Man nebija laika, Man nebija motivācijas, Iepriekš man ir bijusi slikta pieredze, baidos, ka tā atkārtosies</t>
  </si>
  <si>
    <t>Psihologi kuri uzklausa. ATPUTAS VIETAS</t>
  </si>
  <si>
    <t>Pulciņš saistīts ar datoriem</t>
  </si>
  <si>
    <t>Kūltūras pasākumus (teātris, piemiņas dienas, mākslas izstādes, u.c.), Izklaides pasākumus (koncerti, izlaušanās spēles, kino, u.c.)</t>
  </si>
  <si>
    <t>Nezinu</t>
  </si>
  <si>
    <t>Draugu dzīvesvietā, Atpūtas vietās (parks, pludmale, u.c.), Skeitparkā, Pulciņos, Jauniešu mājā, Ēstuvēs (kafejnīca, Hesburger, u.c.), Skolas pagalmā</t>
  </si>
  <si>
    <t>Labiekārtotas āras vietas</t>
  </si>
  <si>
    <t>Man nebija laika, Man nebija motivācijas</t>
  </si>
  <si>
    <t>Terapēts</t>
  </si>
  <si>
    <t>Man visi apmierina - tie ir pietiekami daudz</t>
  </si>
  <si>
    <t>Draugu dzīvesvietā, Atpūtas vietās (parks, pludmale, u.c.), Ēstuvēs (kafejnīca, Hesburger, u.c.)</t>
  </si>
  <si>
    <t>parkus - sabiedriskos centrus, kur iekštelpās var vienkārši pasēdēt</t>
  </si>
  <si>
    <t>Neatsaucīgi cilvēki, nevarēju atrast domubiedrus</t>
  </si>
  <si>
    <t>bērnu centrs</t>
  </si>
  <si>
    <t>Ar uzņēmējdarbību saistītus pasākumus (lekcijas, meistarklases, u.c.), Sporta sacensības/spēles (slidošana, basketbola spēles, u.c.), Kūltūras pasākumus (teātris, piemiņas dienas, mākslas izstādes, u.c.), Izglītības pasākumus (jomas/ievirzes meistarklases, darbnīcas, lekcijas, u.c.), Izklaides pasākumus (koncerti, izlaušanās spēles, kino, u.c.)</t>
  </si>
  <si>
    <t>No drauga/-iem, No vecākiem, Skolā, Facebook, Instagram, TikTok, Afišas/plakāti</t>
  </si>
  <si>
    <t>Ēdiena degustācijas.</t>
  </si>
  <si>
    <t>Lielvekalus.</t>
  </si>
  <si>
    <t>Lielvaikali ar jauniem vekaliem.</t>
  </si>
  <si>
    <t>Izklaides pasākumus (koncerti, izlaušanās spēles, kino, u.c.)</t>
  </si>
  <si>
    <t>No vecākiem, Skolā</t>
  </si>
  <si>
    <t>Nav ideju.</t>
  </si>
  <si>
    <t>Skolas pagalmā, Skolā</t>
  </si>
  <si>
    <t>Man nebija interese iesaistīties</t>
  </si>
  <si>
    <t>No drauga/-iem, No vecākiem, Skolā, Afišas/plakāti</t>
  </si>
  <si>
    <t>Atpūtas vietās (parks, pludmale, u.c.)</t>
  </si>
  <si>
    <t>Man nebija pietiekami daudz informācijas par to, kā iesaistīties, Man nebija laika, Man nebija interese iesaistīties, Iepriekš man ir bijusi slikta pieredze, baidos, ka tā atkārtosies</t>
  </si>
  <si>
    <t>Atpūtas</t>
  </si>
  <si>
    <t>Sporta sacensības/spēles (slidošana, basketbola spēles, u.c.)</t>
  </si>
  <si>
    <t>Foto pulciņus</t>
  </si>
  <si>
    <t>Jauniešu namus</t>
  </si>
  <si>
    <t>Man nebija pietiekami daudz informācijas par to, kā iesaistīties, Man nebija laika, Man nebija motivācijas, Man nebija interese iesaistīties</t>
  </si>
  <si>
    <t>Vairak atpūtas vietas</t>
  </si>
  <si>
    <t>No drauga/-iem, Skolā, Facebook, Afišas/plakāti</t>
  </si>
  <si>
    <t>Vairāk pasākumos kur ir saistīti ar sportu un kur tiek demonstrēti dažādi sporta veidi.</t>
  </si>
  <si>
    <t>Atpūtas vietās (parks, pludmale, u.c.), Basketbola laukumā un bērnu laukumiņos.</t>
  </si>
  <si>
    <t>Vairāk ekstrēmo aktivitāšu vietas</t>
  </si>
  <si>
    <t>Man nebija pietiekami daudz informācijas par to, kā iesaistīties, Man nebija laika, Man nebija motivācijas, Man nebija interese iesaistīties, Neatsaucīgi cilvēki, nevarēju atrast domubiedrus</t>
  </si>
  <si>
    <t>Atpūtas vietas kur nodarboties ar interesantiem un citādāki sporta veidiem nekā parasti.</t>
  </si>
  <si>
    <t>Kūltūras pasākumus (teātris, piemiņas dienas, mākslas izstādes, u.c.), Izglītības pasākumus (jomas/ievirzes meistarklases, darbnīcas, lekcijas, u.c.), Izklaides pasākumus (koncerti, izlaušanās spēles, kino, u.c.)</t>
  </si>
  <si>
    <t>No drauga/-iem, No vecākiem, Skolā, Facebook</t>
  </si>
  <si>
    <t>Vairāk koncertus</t>
  </si>
  <si>
    <t>Draugu dzīvesvietā, Atpūtas vietās (parks, pludmale, u.c.), Skeitparkā, Skolas pagalmā</t>
  </si>
  <si>
    <t>Nevaru pateikt konkrēti, bet vairāk atpûtas vietas pludmalē</t>
  </si>
  <si>
    <t>Man nebija pietiekami daudz informācijas par to, kā iesaistīties, Man nebija laika, Man nebija motivācijas</t>
  </si>
  <si>
    <t>Nezinu.</t>
  </si>
  <si>
    <t>fitness, Jaunrades namā (šobrīd neapmeklēju, jo nav trenere)</t>
  </si>
  <si>
    <t>Skolā, Instagram, Afišas/plakāti</t>
  </si>
  <si>
    <t>vairāk izklaides jauniešiem vecumā no 12-16</t>
  </si>
  <si>
    <t>Draugu dzīvesvietā, Atpūtas vietās (parks, pludmale, u.c.), Jauniešu mājā, Ēstuvēs (kafejnīca, Hesburger, u.c.)</t>
  </si>
  <si>
    <t>Vairāk izklaides vietas, kafejnīcas jauniešiem kur pavadīt laiku.</t>
  </si>
  <si>
    <t>Iepriekš man ir bijusi slikta pieredze, baidos, ka tā atkārtosies, Neatsaucīgi cilvēki, nevarēju atrast domubiedrus</t>
  </si>
  <si>
    <t>Atpūtas vietas.</t>
  </si>
  <si>
    <t>mūzikas skola</t>
  </si>
  <si>
    <t>nezinu</t>
  </si>
  <si>
    <t>Ēstuvēs (kafejnīca, Hesburger, u.c.)</t>
  </si>
  <si>
    <t>jebko kas piesaistītu tūristus, ieinteresētu jauniešus.</t>
  </si>
  <si>
    <t>Man nebija pietiekami daudz informācijas par to, kā iesaistīties, Neatsaucīgi cilvēki, nevarēju atrast domubiedrus</t>
  </si>
  <si>
    <t>Viss. Nevaru pat iedomāties, kas Ventspilī, jauniešiem, ir atpūtai.</t>
  </si>
  <si>
    <t>No drauga/-iem, No vecākiem, Skolā, TikTok</t>
  </si>
  <si>
    <t>Neesmu pārliecināts ka ir vēl kādi ko vēlētos redzēt</t>
  </si>
  <si>
    <t>Skolas pagalmā</t>
  </si>
  <si>
    <t>Man nav ko vēl es vēlētos ko redzēt</t>
  </si>
  <si>
    <t>Nav neviena manuprāt</t>
  </si>
  <si>
    <t>Sporta sacensības/spēles (slidošana, basketbola spēles, u.c.), Kūltūras pasākumus (teātris, piemiņas dienas, mākslas izstādes, u.c.), Izklaides pasākumus (koncerti, izlaušanās spēles, kino, u.c.)</t>
  </si>
  <si>
    <t>No drauga/-iem, Skolā</t>
  </si>
  <si>
    <t>Nav ideju</t>
  </si>
  <si>
    <t>Draugu dzīvesvietā</t>
  </si>
  <si>
    <t>Vairāk vietas, kur var vadīt pasākumus(ārā)</t>
  </si>
  <si>
    <t>Man nebija motivācijas</t>
  </si>
  <si>
    <t>Tehniskās jaunrades pulciņu (radioelektronikas laboratorija, tehniskā modelēšana, u.c.), Meridiāns</t>
  </si>
  <si>
    <t>No vecākiem, Skolā, Afišas/plakāti</t>
  </si>
  <si>
    <t>Neesmu domājis</t>
  </si>
  <si>
    <t>Nekur</t>
  </si>
  <si>
    <t>Nekas</t>
  </si>
  <si>
    <t>Ir pietiekami</t>
  </si>
  <si>
    <t>Mūzikas skolu</t>
  </si>
  <si>
    <t>Ar uzņēmējdarbību saistītus pasākumus (lekcijas, meistarklases, u.c.), Kūltūras pasākumus (teātris, piemiņas dienas, mākslas izstādes, u.c.), Izglītības pasākumus (jomas/ievirzes meistarklases, darbnīcas, lekcijas, u.c.), Izklaides pasākumus (koncerti, izlaušanās spēles, kino, u.c.)</t>
  </si>
  <si>
    <t>vispārējas sacensības dažādās jomās starp pulciņiem</t>
  </si>
  <si>
    <t>Vietas ar specifiskām nodarbēm/mērķiem piem. zīmēšana, kodēšana u.c.</t>
  </si>
  <si>
    <t>Man nebija pietiekami daudz informācijas par to, kā iesaistīties, Man nebija motivācijas, Neatsaucīgi cilvēki, nevarēju atrast domubiedrus</t>
  </si>
  <si>
    <t>Jaunu cilvēku iepazīšanas</t>
  </si>
  <si>
    <t>Instagram, Snapchat</t>
  </si>
  <si>
    <t>akvaparku</t>
  </si>
  <si>
    <t>Pulciņos</t>
  </si>
  <si>
    <t>akcapark</t>
  </si>
  <si>
    <t>ara hokejs</t>
  </si>
  <si>
    <t>Izglītības pasākumus (jomas/ievirzes meistarklases, darbnīcas, lekcijas, u.c.), Izklaides pasākumus (koncerti, izlaušanās spēles, kino, u.c.)</t>
  </si>
  <si>
    <t>No drauga/-iem, Skolā, Instagram, TikTok, Afišas/plakāti</t>
  </si>
  <si>
    <t>Make up pulciņus</t>
  </si>
  <si>
    <t>Draugu dzīvesvietā, Atpūtas vietās (parks, pludmale, u.c.), Pulciņos, Ēstuvēs (kafejnīca, Hesburger, u.c.), Veikalos</t>
  </si>
  <si>
    <t>Atrakcijas parkus</t>
  </si>
  <si>
    <t>Man nebija laika</t>
  </si>
  <si>
    <t>Atpūtas vietas</t>
  </si>
  <si>
    <t>No drauga/-iem, Skolā, Facebook, Instagram, TikTok, Afišas/plakāti</t>
  </si>
  <si>
    <t>Nekādus</t>
  </si>
  <si>
    <t>Man nebija pietiekami daudz informācijas par to, kā iesaistīties, Man nebija laika, Man nebija motivācijas, Man nebija interese iesaistīties, Iepriekš man ir bijusi slikta pieredze, baidos, ka tā atkārtosies</t>
  </si>
  <si>
    <t>atpūtas</t>
  </si>
  <si>
    <t>Draugu dzīvesvietā, Atpūtas vietās (parks, pludmale, u.c.)</t>
  </si>
  <si>
    <t>Pastaigu parkus</t>
  </si>
  <si>
    <t>Nebija pieredzējušu, zinošu cilvēku, kam lūgt padomu vai palīdzību, Iepriekš man ir bijusi slikta pieredze, baidos, ka tā atkārtosies</t>
  </si>
  <si>
    <t>Kur aiziet un atpūsties</t>
  </si>
  <si>
    <t>Svētku pasākumus u.c</t>
  </si>
  <si>
    <t>Es īsti nezinu</t>
  </si>
  <si>
    <t>Atpūtas vietās (parks, pludmale, u.c.), Skolas pagalmā</t>
  </si>
  <si>
    <t>Tādus kur ir kaut ko darīt</t>
  </si>
  <si>
    <t>Atpūtas un izglītības</t>
  </si>
  <si>
    <t>No drauga/-iem, No vecākiem, Skolā</t>
  </si>
  <si>
    <t>No drauga/-iem, No vecākiem, Skolā, Facebook, Snapchat, TikTok</t>
  </si>
  <si>
    <t>Ventspils vēstures</t>
  </si>
  <si>
    <t>Vairāk aktivitātes nodarbības pie jūras</t>
  </si>
  <si>
    <t>Man nebija pietiekami daudz informācijas par to, kā iesaistīties, Man nebija laika, Man nebija interese iesaistīties, Neatsaucīgi cilvēki, nevarēju atrast domubiedrus</t>
  </si>
  <si>
    <t>Izglītības</t>
  </si>
  <si>
    <t>No drauga/-iem, Skolā, TikTok</t>
  </si>
  <si>
    <t>Deju</t>
  </si>
  <si>
    <t>Draugu dzīvesvietā, Ēstuvēs (kafejnīca, Hesburger, u.c.)</t>
  </si>
  <si>
    <t>Vieta kur var iet pasēdēt un sasildīties</t>
  </si>
  <si>
    <t>Man nebija pietiekami daudz informācijas par to, kā iesaistīties, Man nebija laika, Man nebija motivācijas, Nebija pieredzējušu, zinošu cilvēku, kam lūgt padomu vai palīdzību</t>
  </si>
  <si>
    <t>Bokss, mma</t>
  </si>
  <si>
    <t>Atpūtas vietās (parks, pludmale, u.c.), Pulciņos</t>
  </si>
  <si>
    <t>Parku</t>
  </si>
  <si>
    <t>Man nebija motivācijas, Man nebija interese iesaistīties</t>
  </si>
  <si>
    <t>Sporta pakalpojumi</t>
  </si>
  <si>
    <t>No vecākiem, Instagram, Afišas/plakāti</t>
  </si>
  <si>
    <t>Vairak apğērbu veikalus</t>
  </si>
  <si>
    <t>Skeitparkā, Jauniešu mājā</t>
  </si>
  <si>
    <t>Auto,moto sacensības</t>
  </si>
  <si>
    <t>Man nebija laika, Man nebija interese iesaistīties</t>
  </si>
  <si>
    <t>No vecākiem, Instagram</t>
  </si>
  <si>
    <t>Atpūtas vietās (parks, pludmale, u.c.), Ēstuvēs (kafejnīca, Hesburger, u.c.)</t>
  </si>
  <si>
    <t>Iekšejo skeitparku</t>
  </si>
  <si>
    <t>Man nebija pietiekami daudz informācijas par to, kā iesaistīties, Man nebija laika</t>
  </si>
  <si>
    <t>Gribētos jaunu parku</t>
  </si>
  <si>
    <t>Autosports, rallys, autosports un motosports</t>
  </si>
  <si>
    <t>No drauga/-iem, Instagram, Afišas/plakāti</t>
  </si>
  <si>
    <t>pasākumus ar dažādiem izklaides konkursiņiem</t>
  </si>
  <si>
    <t>kādu sporta laukumu kur visu iespējamo sporta veidu laukumi ir viens otram tieši blakām</t>
  </si>
  <si>
    <t>manuprāt nav tādu pakalpojumu, kas pietrūkst Ventspilī</t>
  </si>
  <si>
    <t>Ar uzņēmējdarbību saistītus pasākumus (lekcijas, meistarklases, u.c.)</t>
  </si>
  <si>
    <t>No drauga/-iem, Afišas/plakāti</t>
  </si>
  <si>
    <t>Gatavošanas pulciņš</t>
  </si>
  <si>
    <t>Atrakcijas parks</t>
  </si>
  <si>
    <t>Mūzikas skola</t>
  </si>
  <si>
    <t>No drauga/-iem, No vecākiem, Snapchat, TikTok</t>
  </si>
  <si>
    <t>Man nebija laika, Man nebija motivācijas, Man nebija interese iesaistīties</t>
  </si>
  <si>
    <t>Kortus</t>
  </si>
  <si>
    <t>Mentālās veselības</t>
  </si>
  <si>
    <t>No drauga/-iem, Instagram</t>
  </si>
  <si>
    <t>Nezin</t>
  </si>
  <si>
    <t>Draugu dzīvesvietā, Skeitparkā, Skolas pagalmā</t>
  </si>
  <si>
    <t>Nekādas</t>
  </si>
  <si>
    <t>Kalnu riteņu trasi</t>
  </si>
  <si>
    <t>Viss ir ko vajag</t>
  </si>
  <si>
    <t>Nepavadu</t>
  </si>
  <si>
    <t>Paukošana</t>
  </si>
  <si>
    <t>Izglītības pasākumus (jomas/ievirzes meistarklases, darbnīcas, lekcijas, u.c.)</t>
  </si>
  <si>
    <t>No vecākiem, Facebook, Instagram</t>
  </si>
  <si>
    <t>bmx freestyle nodarbības</t>
  </si>
  <si>
    <t>Draugu dzīvesvietā, Atpūtas vietās (parks, pludmale, u.c.), Skeitparkā, mežas trasē</t>
  </si>
  <si>
    <t>pump track prieks riteņiem trase</t>
  </si>
  <si>
    <t>atputas vietas trūkst</t>
  </si>
  <si>
    <t>Eju uz pulciņiem, bet tie atrodas ārpus Ventspils.</t>
  </si>
  <si>
    <t>Es labprāt vēlētos jāšanas pulciņu Ventspilī.</t>
  </si>
  <si>
    <t>Draugu dzīvesvietā, Atpūtas vietās (parks, pludmale, u.c.), Pulciņos</t>
  </si>
  <si>
    <t>Es īsti nezinu kādas jaunas atpūtas vietas vēlētos redzēt.</t>
  </si>
  <si>
    <t>Spēļu sporta pulciņu (šahs, galda hokejs, e-sports, u.c.), Muzikasskola</t>
  </si>
  <si>
    <t>No drauga/-iem, No vecākiem, Skolā, Instagram</t>
  </si>
  <si>
    <t>Es nezinu</t>
  </si>
  <si>
    <t>Skeitparkā</t>
  </si>
  <si>
    <t>Kādus sporta, fitnesa pulciņus</t>
  </si>
  <si>
    <t>Jaunas ekstrēmas atrakcijas</t>
  </si>
  <si>
    <t>Vēlētos lai paplašina atpūtas un veselības pakalpojumus.</t>
  </si>
  <si>
    <t>No vecākiem, Skolā, Facebook</t>
  </si>
  <si>
    <t>Man nav tādu</t>
  </si>
  <si>
    <t>Jaunas atrakcijas</t>
  </si>
  <si>
    <t>Atpūtas brīvā dabā</t>
  </si>
  <si>
    <t>No drauga/-iem, Skolā, Facebook, Instagram, Afišas/plakāti</t>
  </si>
  <si>
    <t>vairāk kas ir saisīti ar dabu (pastaigas, utt)</t>
  </si>
  <si>
    <t>Draugu dzīvesvietā, Atpūtas vietās (parks, pludmale, u.c.), Skolas pagalmā</t>
  </si>
  <si>
    <t>foršāk ievietotus parkus (vairāk vietas kur pasēdēt, piknikot)</t>
  </si>
  <si>
    <t>Vairāk atpūtas vietas pie jūras. Pārventā atjaunot parkus.</t>
  </si>
  <si>
    <t>Sporta sacensības/spēles (slidošana, basketbola spēles, u.c.), Izglītības pasākumus (jomas/ievirzes meistarklases, darbnīcas, lekcijas, u.c.), Izklaides pasākumus (koncerti, izlaušanās spēles, kino, u.c.)</t>
  </si>
  <si>
    <t>reslinga pulciņi</t>
  </si>
  <si>
    <t>mcdonalds, hesburger pārventā</t>
  </si>
  <si>
    <t>vajadzētu vairāk ūdens pumpjus</t>
  </si>
  <si>
    <t>Pašlaik neapmeklēju, bet esmu apmeklējis sporta pulciņus un dažus VDC piedāvātos pulciņus</t>
  </si>
  <si>
    <t>No drauga/-iem, No vecākiem, Skolā, Facebook, Afišas/plakāti, Ventasbalss.lv</t>
  </si>
  <si>
    <t>Dronu sacensības</t>
  </si>
  <si>
    <t>Atpūtas vietās (parks, pludmale, u.c.), Skolas pagalmā, Baucot ar riteni</t>
  </si>
  <si>
    <t>Augstus skatu torņus, vairāk atpūtu iespējas, kartingi, boulings, fast food ēstuves pārventā</t>
  </si>
  <si>
    <t>trūkst atpūtas pakalpojumi, basketbola laukumi, boulings kartings golfs</t>
  </si>
  <si>
    <t>ielas vingrošana</t>
  </si>
  <si>
    <t>Atpūtas vietās (parks, pludmale, u.c.), Skeitparkā, Skolas pagalmā, basketbola laukums</t>
  </si>
  <si>
    <t>jaunas sporta zāles</t>
  </si>
  <si>
    <t>atpūtas vietas</t>
  </si>
  <si>
    <t>Florbolu</t>
  </si>
  <si>
    <t>Atpūtas vietās (parks, pludmale, u.c.), Ārā bērnu parkos, olimpiskajā centrā, futbola/basketbola laukumā.</t>
  </si>
  <si>
    <t>Šobrīd nezinu atbildi</t>
  </si>
  <si>
    <t>No drauga/-iem, No vecākiem, Facebook, Instagram, TikTok, Afišas/plakāti</t>
  </si>
  <si>
    <t>Trūkst veselības aprūpes centru</t>
  </si>
  <si>
    <t>Meklēju google</t>
  </si>
  <si>
    <t>Nekas tāds nenāk galvā</t>
  </si>
  <si>
    <t>Man nav draugu</t>
  </si>
  <si>
    <t>Nevieni</t>
  </si>
  <si>
    <t>Skolā, Instagram, TikTok</t>
  </si>
  <si>
    <t>Saistībā ar sportu</t>
  </si>
  <si>
    <t>Vairāk lielveikalu</t>
  </si>
  <si>
    <t>Tirzniecības centri</t>
  </si>
  <si>
    <t>No drauga/-iem, No vecākiem, Afišas/plakāti</t>
  </si>
  <si>
    <t>Ballītes kvartālu</t>
  </si>
  <si>
    <t>Draugu dzīvesvietā, Atpūtas vietās (parks, pludmale, u.c.), Pulciņos, Skolas pagalmā</t>
  </si>
  <si>
    <t>Vairāk kafeinīcas,jo nav nevienas normālas kur var pasēdēt</t>
  </si>
  <si>
    <t>Iepirkšanās veikali</t>
  </si>
  <si>
    <t>Vairāk mūzikas instr. pulciņi un vairāk deju pulciņi</t>
  </si>
  <si>
    <t>Draugu dzīvesvietā, Atpūtas vietās (parks, pludmale, u.c.), Skeitparkā, Ēstuvēs (kafejnīca, Hesburger, u.c.)</t>
  </si>
  <si>
    <t>Iekšējo skeitparku</t>
  </si>
  <si>
    <t>Man nebija pietiekami daudz informācijas par to, kā iesaistīties, Man nebija laika, Nebija pieredzējušu, zinošu cilvēku, kam lūgt padomu vai palīdzību, Man nebija interese iesaistīties</t>
  </si>
  <si>
    <t>Vairāk vietu, kur izklaidēties, bet tā, lai ne tikai tūristam būtu jautri, bet arī ventspilniekam</t>
  </si>
  <si>
    <t>No drauga/-iem, No vecākiem, Facebook, Afišas/plakāti</t>
  </si>
  <si>
    <t>Vairāk vietu kur sanākt kopā ar draugiem, brīva vide</t>
  </si>
  <si>
    <t>foto pulciņus</t>
  </si>
  <si>
    <t>ēstuves, kurās var iegriezties vienkārši pasēdēt</t>
  </si>
  <si>
    <t>Man nebija motivācijas, Nebija pieredzējušu, zinošu cilvēku, kam lūgt padomu vai palīdzību</t>
  </si>
  <si>
    <t>atpūtas, veselības</t>
  </si>
  <si>
    <t>Yogu pulciņu un augu stadišanas klubiņu</t>
  </si>
  <si>
    <t>Draugu dzīvesvietā, Atpūtas vietās (parks, pludmale, u.c.), Ēstuvēs (kafejnīca, Hesburger, u.c.), Skolas pagalmā</t>
  </si>
  <si>
    <t>Parkus un ēstuves stilīgākas</t>
  </si>
  <si>
    <t>Atpūtas un veselības pakalpojumj</t>
  </si>
  <si>
    <t>No drauga/-iem, No vecākiem, Skolā, Facebook, Instagram</t>
  </si>
  <si>
    <t>šūšanas pūlcņš</t>
  </si>
  <si>
    <t>meža parku</t>
  </si>
  <si>
    <t>Man nebija motivācijas, Nebija pieredzējušu, zinošu cilvēku, kam lūgt padomu vai palīdzību, Iepriekš man ir bijusi slikta pieredze, baidos, ka tā atkārtosies, Neatsaucīgi cilvēki, nevarēju atrast domubiedrus</t>
  </si>
  <si>
    <t>atpūtas un veselības</t>
  </si>
  <si>
    <t>No drauga/-iem, Pats</t>
  </si>
  <si>
    <t>Jauniešu grupas</t>
  </si>
  <si>
    <t>Sporta aktīvitātes</t>
  </si>
  <si>
    <t>Atpūtas un izglītojoše pakalpojumi</t>
  </si>
  <si>
    <t>Internetā</t>
  </si>
  <si>
    <t>Slēpņošana</t>
  </si>
  <si>
    <t>N/A</t>
  </si>
  <si>
    <t>Promotional campaigns</t>
  </si>
  <si>
    <t>Saistītus ar dažādām jauniešu izklaidēm.</t>
  </si>
  <si>
    <t>Neesmu pārliecināts.</t>
  </si>
  <si>
    <t>Man nebija pietiekami daudz informācijas par to, kā iesaistīties, Man nebija motivācijas, Nebija pieredzējušu, zinošu cilvēku, kam lūgt padomu vai palīdzību, Man nebija interese iesaistīties</t>
  </si>
  <si>
    <t>Veselības pakalpojumi.</t>
  </si>
  <si>
    <t>Skolā, Afišas/plakāti</t>
  </si>
  <si>
    <t>Nav ne jausmas</t>
  </si>
  <si>
    <t>Vairāk mūzikas festivālus</t>
  </si>
  <si>
    <t>Draugu dzīvesvietā, Atpūtas vietās (parks, pludmale, u.c.), Skeitparkā</t>
  </si>
  <si>
    <t>Parki</t>
  </si>
  <si>
    <t>Sporta skolu vai klubu, Kori, ansambli , dejas, Brīvi sportoju vai arī dodos uz skeitparku</t>
  </si>
  <si>
    <t>No drauga/-iem, No vecākiem, Skolā, Instagram, Afišas/plakāti</t>
  </si>
  <si>
    <t>Wrestling</t>
  </si>
  <si>
    <t>Draugu dzīvesvietā, Atpūtas vietās (parks, pludmale, u.c.), Skeitparkā, Pulciņos</t>
  </si>
  <si>
    <t>Vairāk izklaižu vietas un telpas kuras pusaudži var doties un klausīties mūziku vai ko citu</t>
  </si>
  <si>
    <t>Man nebija laika, Man nebija motivācijas, Man nebija interese iesaistīties, Iepriekš man ir bijusi slikta pieredze, baidos, ka tā atkārtosies</t>
  </si>
  <si>
    <t>Neapmeklēju pulciņus, neapmeklēju, jo nav nekas pieejams mana vecuma bērniem</t>
  </si>
  <si>
    <t>No vecākiem, Skolā, pati google meklējot</t>
  </si>
  <si>
    <t>vairāk koncertus, darbnīcas un vispārīgi pasākumus kas ir piemēroti bērniem kas ir vecāku pa 10</t>
  </si>
  <si>
    <t>pulciņus, darbnīcas, nometnes, smukāks parkus, karaoke, kaķu kafejnīcas vai daturu kafejnīcas</t>
  </si>
  <si>
    <t>Man nebija pietiekami daudz informācijas par to, kā iesaistīties, Nebija pieredzējušu, zinošu cilvēku, kam lūgt padomu vai palīdzību, Iepriekš man ir bijusi slikta pieredze, baidos, ka tā atkārtosies, Neatsaucīgi cilvēki, nevarēju atrast domubiedrus</t>
  </si>
  <si>
    <t>karaoke, kafejnīcas ar interesantām novirzēm, ka datori vai kaķi, smukāku parki</t>
  </si>
  <si>
    <t>Apmeklēju tikai ārpus Ventspils</t>
  </si>
  <si>
    <t>Neapmeklēju</t>
  </si>
  <si>
    <t>Nav</t>
  </si>
  <si>
    <t>Draugu dzīvesvietā, Pulciņos</t>
  </si>
  <si>
    <t>karaoke</t>
  </si>
  <si>
    <t>Man nebija pietiekami daudz informācijas par to, kā iesaistīties, Man nebija interese iesaistīties</t>
  </si>
  <si>
    <t>Ar uzņēmējdarbību saistītus pasākumus (lekcijas, meistarklases, u.c.), Sporta sacensības/spēles (slidošana, basketbola spēles, u.c.)</t>
  </si>
  <si>
    <t>Uz ielas</t>
  </si>
  <si>
    <t>Nav bijuši</t>
  </si>
  <si>
    <t>Netrūks</t>
  </si>
  <si>
    <t>Atpūtas vietās (parks, pludmale, u.c.), Skeitparkā, Ēstuvēs (kafejnīca, Hesburger, u.c.), Skolas pagalmā</t>
  </si>
  <si>
    <t>Man nebija laika, Man nebija motivācijas, Nebija pieredzējušu, zinošu cilvēku, kam lūgt padomu vai palīdzību, Iepriekš man ir bijusi slikta pieredze, baidos, ka tā atkārtosies</t>
  </si>
  <si>
    <t>театры, бассейн, боулинг, концерты</t>
  </si>
  <si>
    <t>Кемпинг</t>
  </si>
  <si>
    <t>Man nebija laika, Nebija pieredzējušu, zinošu cilvēku, kam lūgt padomu vai palīdzību, Man nebija interese iesaistīties</t>
  </si>
  <si>
    <t>Бассейн, боулинг, кемпинг, аттракционы, кафе, театры</t>
  </si>
  <si>
    <t>No drauga/-iem, Facebook, Instagram, Afišas/plakāti</t>
  </si>
  <si>
    <t>Es vēlētos redzēt boulingu</t>
  </si>
  <si>
    <t>Būtu labi atvērt boulinga klubu, un vēl vienu ūdens atrakcijas parku ar baseinu, kas vairāk par 25 metriem</t>
  </si>
  <si>
    <t>No drauga/-iem, No vecākiem, Skolā, Instagram, Snapchat, TikTok, Afišas/plakāti</t>
  </si>
  <si>
    <t>Es priecāšos atvērt boulinga zāli</t>
  </si>
  <si>
    <t>Es vēlos, lai mūsu pilsētā būtu koncerti.</t>
  </si>
  <si>
    <t>Liels parks ar daudziem dažādiem ziediem un kokiem.</t>
  </si>
  <si>
    <t>No vecākiem, Skolā, Instagram, Afišas/plakāti</t>
  </si>
  <si>
    <t>Es gribetu lai Ventspilī atvertu boulingu</t>
  </si>
  <si>
    <t>No drauga/-iem, Skolā, Facebook</t>
  </si>
  <si>
    <t>meža parks</t>
  </si>
  <si>
    <t>Tirdzniecība</t>
  </si>
  <si>
    <t>Horis, boulings</t>
  </si>
  <si>
    <t>Batuta centrs</t>
  </si>
  <si>
    <t>Batuta centrs, zooparks</t>
  </si>
  <si>
    <t>boulings, iepirkšanās centrs,</t>
  </si>
  <si>
    <t>klubi nepilngadīgajiem</t>
  </si>
  <si>
    <t>jau rakstīja</t>
  </si>
  <si>
    <t>Skolā, Facebook, Instagram, Afišas/plakāti</t>
  </si>
  <si>
    <t>Nezinu, varbūt mākslas pasākumi</t>
  </si>
  <si>
    <t>Jaunas sporta sadaļas</t>
  </si>
  <si>
    <t>Man nebija pietiekami daudz informācijas par to, kā iesaistīties, Man nebija laika, Man nebija interese iesaistīties</t>
  </si>
  <si>
    <t>Viss ir</t>
  </si>
  <si>
    <t>No drauga/-iem, Facebook, Instagram</t>
  </si>
  <si>
    <t>boulings, klubi nepilngadīgajiem, iepirkšanas centrs</t>
  </si>
  <si>
    <t>No drauga/-iem, No vecākiem, TikTok</t>
  </si>
  <si>
    <t>Vairāk basketbola laukumu, fastfood kafejnīca</t>
  </si>
  <si>
    <t>-</t>
  </si>
  <si>
    <t>Man nebija interese iesaistīties, Neatsaucīgi cilvēki, nevarēju atrast domubiedrus</t>
  </si>
  <si>
    <t>Psihologi slimnīcās</t>
  </si>
  <si>
    <t>Labprāt apmeklētu kultūras pasākumus. Koncerti, teātra izrādes un dažādas lekcijas skolēniem.</t>
  </si>
  <si>
    <t>Būtu lieliski, ja viņi atvērtu boulinga zāli. vienkārši man un maniem draugiem tas patīk, bet mums ir jābrauc uz citām pilsētām, lai to spēlētu. Es domāju, ka tā nav tikai mūsu vēlme</t>
  </si>
  <si>
    <t>Es domāju, ka mūsu pilsētā tā visa trūkst</t>
  </si>
  <si>
    <t>No drauga/-iem, No vecākiem, Skolā, Instagram, TikTok</t>
  </si>
  <si>
    <t>Liels izklaides centrs un vēl viens baseins</t>
  </si>
  <si>
    <t>iepirkšanās centrs</t>
  </si>
  <si>
    <t>Man nebija laika, Iepriekš man ir bijusi slikta pieredze, baidos, ka tā atkārtosies</t>
  </si>
  <si>
    <t>Jauniešiem patīk iepirkšanās centri, vietas, kur var iegādāties jaunas drēbes un daudz ko citu. Trdzniecības centrs ļoti trūkst.</t>
  </si>
  <si>
    <t>Sporta sacensības/spēles (slidošana, basketbola spēles, u.c.), Izglītības pasākumus (jomas/ievirzes meistarklases, darbnīcas, lekcijas, u.c.)</t>
  </si>
  <si>
    <t>No vecākiem, Skolā, Facebook, Afišas/plakāti</t>
  </si>
  <si>
    <t>Teatris</t>
  </si>
  <si>
    <t>boulings, baseins, teātris, bārs</t>
  </si>
  <si>
    <t>No drauga/-iem, No vecākiem, Instagram, Snapchat, TikTok</t>
  </si>
  <si>
    <t>Batutu komplekss, boulings, populāru izpildītāju un grupu koncerti jauniešiem</t>
  </si>
  <si>
    <t>Draugu dzīvesvietā, Atpūtas vietās (parks, pludmale, u.c.), Skeitparkā, Pulciņos, Ēstuvēs (kafejnīca, Hesburger, u.c.)</t>
  </si>
  <si>
    <t>Sporta šķēršļu josla hallē</t>
  </si>
  <si>
    <t>Man nebija laika, Man nebija motivācijas, Nebija pieredzējušu, zinošu cilvēku, kam lūgt padomu vai palīdzību</t>
  </si>
  <si>
    <t>Uzlabot slidkalniņus iekštelpu un āra ūdens parkos</t>
  </si>
  <si>
    <t>boulings, klubs (diskoteka)</t>
  </si>
  <si>
    <t>Draugu dzīvesvietā, Atpūtas vietās (parks, pludmale, u.c.), Pulciņos, Ēstuvēs (kafejnīca, Hesburger, u.c.)</t>
  </si>
  <si>
    <t>boulings, klub (diskoteka) , jauns akvaparks</t>
  </si>
  <si>
    <t>izglītības</t>
  </si>
  <si>
    <t>Tautiskās dejas</t>
  </si>
  <si>
    <t>No drauga/-iem, No vecākiem, Skolā, Facebook, TikTok, Afišas/plakāti</t>
  </si>
  <si>
    <t>kaut kādus koncertus vai arī vietas, kur jaunieši var iet atpūsties bez maksas</t>
  </si>
  <si>
    <t>Kur cilvēki var uzturēties bez maksas… būtu labi ja ēkā atrastos ēdnīca</t>
  </si>
  <si>
    <t>Atpūtas, jo dažreiz, kad ārā ir slikts laiks gribas kaut ko padarīt iekšā, bet nav ko, jo visas aktivitātes parasti notiek vasarā</t>
  </si>
  <si>
    <t>Ar uzņēmējdarbību saistītus pasākumus (lekcijas, meistarklases, u.c.), Kūltūras pasākumus (teātris, piemiņas dienas, mākslas izstādes, u.c.), Izklaides pasākumus (koncerti, izlaušanās spēles, kino, u.c.)</t>
  </si>
  <si>
    <t>Jaunmodīgās dejas</t>
  </si>
  <si>
    <t>Amerikāņu kalniņus</t>
  </si>
  <si>
    <t>Manu prāt trūkst pulciņu.</t>
  </si>
  <si>
    <t>No vecākiem, Skolā, Facebook, Instagram, TikTok</t>
  </si>
  <si>
    <t>Ielu vingrošanas pulciņus un sacensības Ventspilī</t>
  </si>
  <si>
    <t>Kārtingi,jaunus vingrošanas zāles,Hesburgeru vai mcdonaldu(pārventā)</t>
  </si>
  <si>
    <t>Jaunus vingrošanas zāles</t>
  </si>
  <si>
    <t>Foto orientēšanās caur Ventspili, šausmu trases un spēļu istabas, lai es ar draugu var uzspēlēt kādu spēli uz datoriem.</t>
  </si>
  <si>
    <t>vairāk parkus, jo Pārventā ir tikai viens bērnu parks. Bet es gribētu parku kur ir arī priekš pusaudžiem.</t>
  </si>
  <si>
    <t>Veikalā ''Citro'' siera bulkas cenu izmainīt uz 35 centiem kā agrāk bija. varētu atputas vietās ielikt kaut ko vairāk.</t>
  </si>
  <si>
    <t>Sporta sacensības/spēles (slidošana, basketbola spēles, u.c.), Kūltūras pasākumus (teātris, piemiņas dienas, mākslas izstādes, u.c.), Izglītības pasākumus (jomas/ievirzes meistarklases, darbnīcas, lekcijas, u.c.), Izklaides pasākumus (koncerti, izlaušanās spēles, kino, u.c.)</t>
  </si>
  <si>
    <t>Foto orientēšanās, gaming vietas kur varētu ar draugiem kaut ko paspēlēt pa datoru. Biežākas orientēšanās pēc kartes.</t>
  </si>
  <si>
    <t>Draugu dzīvesvietā, Atpūtas vietās (parks, pludmale, u.c.), Jauniešu mājā, Skolas pagalmā, Sētās, basketbola laukumos, futbola laukumos.</t>
  </si>
  <si>
    <t>Vēl kaut kādus parkus, kā bērnu parks ''Fantāzija'' un pilsētas bērnu parks.
Batutu telpa, kaut ko līdzīgu kā ''Jump Space'' Rīgā, bet tikai Ventspilī, un nedaudz labāku, kā Rīgā, lai atšķirtos.</t>
  </si>
  <si>
    <t>Man nebija laika, Neatsaucīgi cilvēki, nevarēju atrast domubiedrus</t>
  </si>
  <si>
    <t>Man viss ir pietiekams, varētu nedaudz vairāk atpūtas pakalpojumu, piemēram, būtu forši, ja Ventspilī būtu pieejams kaut kāds kārtings, vai arī drifta kārtings, kur ir tādas mazas mašīnas ar lielām aizmugurējām riepām.</t>
  </si>
  <si>
    <t>Draugu dzīvesvietā, sporta laukumos</t>
  </si>
  <si>
    <t>interneta kafejnīcu</t>
  </si>
  <si>
    <t>veselības</t>
  </si>
  <si>
    <t>Robotu veidošanas pulciņus</t>
  </si>
  <si>
    <t>Draugu dzīvesvietā, Skeitparkā, Skolas pagalmā, Stadionā, Svaru zālē</t>
  </si>
  <si>
    <t>Florbols</t>
  </si>
  <si>
    <t>Šo nezinu</t>
  </si>
  <si>
    <t>Slidošanas pulciņus visām vecuma grupām</t>
  </si>
  <si>
    <t>Es vēlētos redzēt jaunus parkus un pastaigu vietas</t>
  </si>
  <si>
    <t>Manuprāt trūkst slidošanas pulciņi visām vecuma grupām</t>
  </si>
  <si>
    <t>Ventspils mākslas skola</t>
  </si>
  <si>
    <t>nebija infromācijas</t>
  </si>
  <si>
    <t>Izglītības iestādes ar novirzieniem (māklas, utt.)</t>
  </si>
  <si>
    <t>Skolā, Facebook</t>
  </si>
  <si>
    <t>Airēšana</t>
  </si>
  <si>
    <t>Iepriekš man ir bijusi slikta pieredze, baidos, ka tā atkārtosies</t>
  </si>
  <si>
    <t>Nekādi</t>
  </si>
  <si>
    <t>No drauga/-iem, Skolā, Instagram, Afišas/plakāti</t>
  </si>
  <si>
    <t>Kaut kas saistīts ar grāmatām vai lasīšanu...</t>
  </si>
  <si>
    <t>Trūkst veikalu, citādi jābrauc uz citām pilsētām, laik iepirktos. Un vairāk grāmatnīcas</t>
  </si>
  <si>
    <t>pašlaik neko</t>
  </si>
  <si>
    <t>vairak koncertu, festivālu</t>
  </si>
  <si>
    <t>vairāk</t>
  </si>
  <si>
    <t>nav liela izvēle kur mācīties,piemēram kā Ventspils tehnikuma nav pietiekošas profesijas uz kadu es vēlētos doties.</t>
  </si>
  <si>
    <t>Vairāk koncertus. Pie jūras uzrīkot kādu pasākumu,kur skaļa mūzika, gaismiņas (vakarpusē)</t>
  </si>
  <si>
    <t>Vasarā pie jūras vairāk pasākumu. Pastaigu kopā gar jūru.</t>
  </si>
  <si>
    <t>Man nebija laika, Nebija pieredzējušu, zinošu cilvēku, kam lūgt padomu vai palīdzību</t>
  </si>
  <si>
    <t>Vairāk ēšanas vietas Pārventā,piemēram, HESBURGER.</t>
  </si>
  <si>
    <t>No drauga/-iem, No vecākiem, Instagram, Afišas/plakāti</t>
  </si>
  <si>
    <t>Man nebija pietiekami daudz informācijas par to, kā iesaistīties</t>
  </si>
  <si>
    <t>Apģērbu veikali</t>
  </si>
  <si>
    <t>No drauga/-iem, No vecākiem</t>
  </si>
  <si>
    <t>Atputas</t>
  </si>
  <si>
    <t>No drauga/-iem, Skolā, Instagram, Snapchat</t>
  </si>
  <si>
    <t>Koncertus</t>
  </si>
  <si>
    <t>.</t>
  </si>
  <si>
    <t>bowling</t>
  </si>
  <si>
    <t>Ar uzņēmējdarbību saistītus pasākumus (lekcijas, meistarklases, u.c.), Izklaides pasākumus (koncerti, izlaušanās spēles, kino, u.c.)</t>
  </si>
  <si>
    <t>No drauga/-iem, Instagram, Snapchat, TikTok</t>
  </si>
  <si>
    <t>batutu centra</t>
  </si>
  <si>
    <t>batutu centrs</t>
  </si>
  <si>
    <t>Ar uzņēmējdarbību saistītus pasākumus (lekcijas, meistarklases, u.c.), Izglītības pasākumus (jomas/ievirzes meistarklases, darbnīcas, lekcijas, u.c.)</t>
  </si>
  <si>
    <t>No drauga/-iem, No vecākiem, Skolā, Facebook, Instagram, Snapchat, TikTok</t>
  </si>
  <si>
    <t>medicīnas institūts</t>
  </si>
  <si>
    <t>batuta centrs</t>
  </si>
  <si>
    <t>Man nebija pietiekami daudz informācijas par to, kā iesaistīties, Man nebija motivācijas</t>
  </si>
  <si>
    <t>No drauga/-iem, Skolā, Facebook, TikTok</t>
  </si>
  <si>
    <t>man viss der</t>
  </si>
  <si>
    <t>Atpūtas vietās (parks, pludmale, u.c.), Skeitparkā</t>
  </si>
  <si>
    <t>nav pietiekami daudz vietu, kur atpūtas</t>
  </si>
  <si>
    <t>Jaunas pastaigu vietas</t>
  </si>
  <si>
    <t>Zoodārzs</t>
  </si>
  <si>
    <t>No drauga/-iem, Instagram, Snapchat</t>
  </si>
  <si>
    <t>Klub(diskotēka)!!!!! bar, bouling, jauns akvaparks, kaķu taka, šaušanas krāsas, atrakcioni</t>
  </si>
  <si>
    <t>Pulciņos, Ēstuvēs (kafejnīca, Hesburger, u.c.)</t>
  </si>
  <si>
    <t>Man nebija pietiekami daudz informācijas par to, kā iesaistīties, Man nebija motivācijas, Nebija pieredzējušu, zinošu cilvēku, kam lūgt padomu vai palīdzību, Iepriekš man ir bijusi slikta pieredze, baidos, ka tā atkārtosies, Neatsaucīgi cilvēki, nevarēju atrast domubiedrus</t>
  </si>
  <si>
    <t>izglītības, pasākumos, slimnīcas</t>
  </si>
  <si>
    <t>Fitness/joga jauniešiem</t>
  </si>
  <si>
    <t>Skaisti sakoptus parkus</t>
  </si>
  <si>
    <t>No drauga/-iem, No vecākiem, Skolā, Facebook, Afišas/plakāti</t>
  </si>
  <si>
    <t>Pārgājieni</t>
  </si>
  <si>
    <t>Jeb kas, kas ir brīvā dabā</t>
  </si>
  <si>
    <t>Atpūta</t>
  </si>
  <si>
    <t>Digitālā centra pulciņus</t>
  </si>
  <si>
    <t>Mūzikas producēšanas</t>
  </si>
  <si>
    <t>Muzeji</t>
  </si>
  <si>
    <t>Man nebija laika, Man nebija motivācijas, Nebija pieredzējušu, zinošu cilvēku, kam lūgt padomu vai palīdzību, Neatsaucīgi cilvēki, nevarēju atrast domubiedrus</t>
  </si>
  <si>
    <t>Mūzikas producēšanas skola</t>
  </si>
  <si>
    <t>Facebook, Instagram, Snapchat, TikTok, Afišas/plakāti</t>
  </si>
  <si>
    <t>Atpūtas vietās (parks, pludmale, u.c.), Pulciņos, Ēstuvēs (kafejnīca, Hesburger, u.c.)</t>
  </si>
  <si>
    <t>Rodeļus.</t>
  </si>
  <si>
    <t>Nekādu</t>
  </si>
  <si>
    <t>Pokemon go</t>
  </si>
  <si>
    <t>Velosipēdu parku</t>
  </si>
  <si>
    <t>Atpūtas un medicīnas</t>
  </si>
  <si>
    <t>Atpūtas vietās (parks, pludmale, u.c.), Jauniešu mājā</t>
  </si>
  <si>
    <t>botaniska darze</t>
  </si>
  <si>
    <t>zara veikals</t>
  </si>
  <si>
    <t>Kūltūras pasākumus (teātris, piemiņas dienas, mākslas izstādes, u.c.), Izglītības pasākumus (jomas/ievirzes meistarklases, darbnīcas, lekcijas, u.c.)</t>
  </si>
  <si>
    <t>golfa spēlēšana</t>
  </si>
  <si>
    <t>golfs, teatris</t>
  </si>
  <si>
    <t>Festivāli</t>
  </si>
  <si>
    <t>TC</t>
  </si>
  <si>
    <t>vairāk festivālos</t>
  </si>
  <si>
    <t>Skolā, Facebook, Instagram, TikTok</t>
  </si>
  <si>
    <t>vairāk festivālus pusaudžiem</t>
  </si>
  <si>
    <t>Tirdzniecības centrs, atrakciju parks</t>
  </si>
  <si>
    <t>NEKADUS</t>
  </si>
  <si>
    <t>Bowling</t>
  </si>
  <si>
    <t>Parki, veikali, sporta vietas</t>
  </si>
  <si>
    <t>No drauga/-iem, Skolā, Instagram, TikTok</t>
  </si>
  <si>
    <t>-nav</t>
  </si>
  <si>
    <t>Atpūtas vietās (parks, pludmale, u.c.), Ēstuvēs (kafejnīca, Hesburger, u.c.), Skolas pagalmā</t>
  </si>
  <si>
    <t>bounglis</t>
  </si>
  <si>
    <t>boulings</t>
  </si>
  <si>
    <t>jauni modernu apģērbu veikali jauniešiem</t>
  </si>
  <si>
    <t>programetaju klubs</t>
  </si>
  <si>
    <t>golfs</t>
  </si>
  <si>
    <t>atputas</t>
  </si>
  <si>
    <t>Draugu dzīvesvietā, Ēstuvēs (kafejnīca, Hesburger, u.c.), Skolas pagalmā</t>
  </si>
  <si>
    <t>boulings un jaunas veikalas</t>
  </si>
  <si>
    <t>atpūtas, veselība</t>
  </si>
  <si>
    <t>Atpūtas vietās (parks, pludmale, u.c.), Pulciņos, otrais dzīvoklis</t>
  </si>
  <si>
    <t>vairāk kafejnīcu</t>
  </si>
  <si>
    <t>No drauga/-iem, Skolā, Afišas/plakāti</t>
  </si>
  <si>
    <t>boulings, ziemā varētu likt ziemas kaķi, daži iespējamie kvesti</t>
  </si>
  <si>
    <t>Kino</t>
  </si>
  <si>
    <t>Grupu izrādes, vairāk teātru.</t>
  </si>
  <si>
    <t>Iepirkšanās centrs, boulings</t>
  </si>
  <si>
    <t>No drauga/-iem, No vecākiem, Skolā, no deju skolotājas</t>
  </si>
  <si>
    <t>Kaverdensu</t>
  </si>
  <si>
    <t>pat nezinu, viss ir pitiekams</t>
  </si>
  <si>
    <t>izglītības un veselības</t>
  </si>
  <si>
    <t>No vecākiem, Afišas/plakāti</t>
  </si>
  <si>
    <t>parkus</t>
  </si>
  <si>
    <t>labdaribas skrejiens</t>
  </si>
  <si>
    <t>Datorspēļu centrs</t>
  </si>
  <si>
    <t>Nebija pieredzējušu, zinošu cilvēku, kam lūgt padomu vai palīdzību</t>
  </si>
  <si>
    <t>Man viss patīk</t>
  </si>
  <si>
    <t>Man to nevajag</t>
  </si>
  <si>
    <t>Mežs</t>
  </si>
  <si>
    <t>Man nebija pietiekami daudz informācijas par to, kā iesaistīties, Nebija pieredzējušu, zinošu cilvēku, kam lūgt padomu vai palīdzību</t>
  </si>
  <si>
    <t>No drauga/-iem, No vecākiem, Facebook</t>
  </si>
  <si>
    <t/>
  </si>
  <si>
    <t>Kori, ansambli , dejas, Mūzikas skolu</t>
  </si>
  <si>
    <t>No vecākiem, Skolā, Facebook, Instagram, Afišas/plakāti</t>
  </si>
  <si>
    <t>diskusiju klubu</t>
  </si>
  <si>
    <t>Vēl vienu, lielāku, tirgus centru; jaunu parku</t>
  </si>
  <si>
    <t>Man nebija motivācijas, Man nebija interese iesaistīties, Iepriekš man ir bijusi slikta pieredze, baidos, ka tā atkārtosies, Neatsaucīgi cilvēki, nevarēju atrast domubiedrus</t>
  </si>
  <si>
    <t>Nekādi. Ņemot vērā izmēru un iedzīvotāju skaitu, Ventspils ir brīnišķīgi ierīkots un te ir pat vairāk pakalpojumu, nekā nepieciešāms.</t>
  </si>
  <si>
    <t>izglītības - maz skolotāju ; veselības- maz ārstu, visi ir Rīgā</t>
  </si>
  <si>
    <t>Pasākums ar kaut kādu meklēšanu (olas)</t>
  </si>
  <si>
    <t>Parks, rotaļu laukums</t>
  </si>
  <si>
    <t>Kūltūras pasākumus (teātris, piemiņas dienas, mākslas izstādes, u.c.)</t>
  </si>
  <si>
    <t>Viss ir labi.</t>
  </si>
  <si>
    <t>Viss ir labi. Man viss patīk</t>
  </si>
  <si>
    <t>vairak sportas laukumos</t>
  </si>
  <si>
    <t>basketbola laukuma</t>
  </si>
  <si>
    <t>Ar uzņēmējdarbību saistītus pasākumus (lekcijas, meistarklases, u.c.), Kūltūras pasākumus (teātris, piemiņas dienas, mākslas izstādes, u.c.), Izglītības pasākumus (jomas/ievirzes meistarklases, darbnīcas, lekcijas, u.c.)</t>
  </si>
  <si>
    <t>nekādus</t>
  </si>
  <si>
    <t>nekādas</t>
  </si>
  <si>
    <t>nēko</t>
  </si>
  <si>
    <t>jauno akvaparku</t>
  </si>
  <si>
    <t>Kaut kas par programmešanu</t>
  </si>
  <si>
    <t>volejbola un basketbola laukumi</t>
  </si>
  <si>
    <t>Man nebija laika, Man nebija motivācijas, Man nebija interese iesaistīties, Neatsaucīgi cilvēki, nevarēju atrast domubiedrus</t>
  </si>
  <si>
    <t>Dējas</t>
  </si>
  <si>
    <t>Kafejnīcas</t>
  </si>
  <si>
    <t>Izglītības (pēc skolā)</t>
  </si>
  <si>
    <t>ничего</t>
  </si>
  <si>
    <t>никаких</t>
  </si>
  <si>
    <t>всех хвататет</t>
  </si>
  <si>
    <t>/</t>
  </si>
  <si>
    <t>Draugu dzīvesvietā, Ēstuvēs (kafejnīca, Hesburger, u.c.), jurā</t>
  </si>
  <si>
    <t>Nebija pieredzējušu, zinošu cilvēku, kam lūgt padomu vai palīdzību, Neatsaucīgi cilvēki, nevarēju atrast domubiedrus</t>
  </si>
  <si>
    <t>veselības.</t>
  </si>
  <si>
    <t>Pasākumus, kuri saistīti ar dejām</t>
  </si>
  <si>
    <t>Piedzīvojumu parkus, tirdzniecības centri, kafeinīcas</t>
  </si>
  <si>
    <t>Atpūtas vietas, skaistumkopšanas saloni</t>
  </si>
  <si>
    <t>neapmeklēju</t>
  </si>
  <si>
    <t>mūsdienas mūzikas pulciņi, kas palīdz un māca lietot mūzikas programmas (fl studio)</t>
  </si>
  <si>
    <t>nekadus</t>
  </si>
  <si>
    <t>Man nebija laika, Man nebija motivācijas, Man nebija interese iesaistīties, Iepriekš man ir bijusi slikta pieredze, baidos, ka tā atkārtosies, Neatsaucīgi cilvēki, nevarēju atrast domubiedrus</t>
  </si>
  <si>
    <t>minēju augšā</t>
  </si>
  <si>
    <t>Sporta pasākumi</t>
  </si>
  <si>
    <t>Parkus</t>
  </si>
  <si>
    <t>Atpūtas vietas, izglitības iestādes</t>
  </si>
  <si>
    <t>indoor skatepark</t>
  </si>
  <si>
    <t>Atpūtas vietās (parks, pludmale, u.c.), Skeitparkā, Ēstuvēs (kafejnīca, Hesburger, u.c.)</t>
  </si>
  <si>
    <t>mcdonalds</t>
  </si>
  <si>
    <t>Saistītie ar tālāko apmācību, lai tev būs vieglai mācīties tālāk</t>
  </si>
  <si>
    <t>Jaunie dabas parki, kur var pavadīt laiku</t>
  </si>
  <si>
    <t>Manuprāt Ventspilī trūkst atpūtas pakalpojumi.</t>
  </si>
  <si>
    <t>No drauga/-iem, Skolā, Instagram, Snapchat, Afišas/plakāti</t>
  </si>
  <si>
    <t>Klubs</t>
  </si>
  <si>
    <t>Klubs, lieli zaļie parki</t>
  </si>
  <si>
    <t>trenažoru zāles</t>
  </si>
  <si>
    <t>Mašin būves pulciņu</t>
  </si>
  <si>
    <t>klubs</t>
  </si>
  <si>
    <t>Zaļais parks</t>
  </si>
  <si>
    <t>Ar uzņēmējdarbību saistītus pasākumus (lekcijas, meistarklases, u.c.), Sporta sacensības/spēles (slidošana, basketbola spēles, u.c.), Izglītības pasākumus (jomas/ievirzes meistarklases, darbnīcas, lekcijas, u.c.), Izklaides pasākumus (koncerti, izlaušanās spēles, kino, u.c.)</t>
  </si>
  <si>
    <t>Pulciņus saistitas ar technoloģijam</t>
  </si>
  <si>
    <t>Skeitborda apmaciba</t>
  </si>
  <si>
    <t>Draugu dzīvesvietā, Skeitparkā</t>
  </si>
  <si>
    <t>daudzām parku</t>
  </si>
  <si>
    <t>не проводились соревнования и занятия по темам которые мне интерестны</t>
  </si>
  <si>
    <t>парка атракционов</t>
  </si>
  <si>
    <t>No vecākiem, Telegram</t>
  </si>
  <si>
    <t>Animācijas pulciņš</t>
  </si>
  <si>
    <t>Draugu dzīvesvietā, Atpūtas vietās (parks, pludmale, u.c.), Bērnu pilsētiņa</t>
  </si>
  <si>
    <t>Tagad viss ir labi:)</t>
  </si>
  <si>
    <t>Sporta skolu vai klubu, Skeitparks</t>
  </si>
  <si>
    <t>Cilvēku kurš var mācīt mums braukāt ar skuteriem skeiparkā</t>
  </si>
  <si>
    <t>Jauno pamptreku skeitaparkā</t>
  </si>
  <si>
    <t>Pumptrek skeitparkā</t>
  </si>
  <si>
    <t>spēles pulciņu</t>
  </si>
  <si>
    <t>vairāk parkus</t>
  </si>
  <si>
    <t>Manuprāt, Ventspilī viss ir</t>
  </si>
  <si>
    <t>makslas skola</t>
  </si>
  <si>
    <t>ķīniešu valoda pulciņš</t>
  </si>
  <si>
    <t>mcdonals, boulings, atrakcijas parks</t>
  </si>
  <si>
    <t>Spa centrs, liels mākliniecas veikals,</t>
  </si>
  <si>
    <t>No drauga/-iem, Facebook, Instagram, TikTok</t>
  </si>
  <si>
    <t>Pulciņos, Jauniešu mājā</t>
  </si>
  <si>
    <t>Nekadas</t>
  </si>
  <si>
    <t>neviens</t>
  </si>
  <si>
    <t>Skeitparkā, visā pilsetā</t>
  </si>
  <si>
    <t>atrakcijas</t>
  </si>
  <si>
    <t>Man nebija laika, Man nebija motivācijas, Man nebija interese iesaistīties, COVID-19</t>
  </si>
  <si>
    <t>Viss pietiek</t>
  </si>
  <si>
    <t>Ghetto games</t>
  </si>
  <si>
    <t>MTB pulciņi (Kalnu velo)</t>
  </si>
  <si>
    <t>Skeitparkā, Ēstuvēs (kafejnīca, Hesburger, u.c.), BMX Trasē</t>
  </si>
  <si>
    <t>Kaut kādu parku piemeram ar šūpuļtīkliem.</t>
  </si>
  <si>
    <t>Asfaltu velotrase (Pump track)</t>
  </si>
  <si>
    <t>No vecākiem, Skolā, TikTok</t>
  </si>
  <si>
    <t>Zirgu jāšanas</t>
  </si>
  <si>
    <t>Vēl nezinu</t>
  </si>
  <si>
    <t>Man nebija pietiekami daudz informācijas par to, kā iesaistīties, Man nebija motivācijas, Nebija pieredzējušu, zinošu cilvēku, kam lūgt padomu vai palīdzību, Iepriekš man ir bijusi slikta pieredze, baidos, ka tā atkārtosies</t>
  </si>
  <si>
    <t>Boling</t>
  </si>
  <si>
    <t>futbolas laukums</t>
  </si>
  <si>
    <t>Saldejuma kofeinica</t>
  </si>
  <si>
    <t>да</t>
  </si>
  <si>
    <t>Draugu dzīvesvietā, Atpūtas vietās (parks, pludmale, u.c.), Skeitparkā, Ēstuvēs (kafejnīca, Hesburger, u.c.), Skolas pagalmā</t>
  </si>
  <si>
    <t>dažādas batutu parkas (jump space/sky park) un asfaltu pamp treks</t>
  </si>
  <si>
    <t>Man nebija pietiekami daudz informācijas par to, kā iesaistīties, Man nebija motivācijas, Man nebija interese iesaistīties</t>
  </si>
  <si>
    <t>ja</t>
  </si>
  <si>
    <t>В</t>
  </si>
  <si>
    <t>ОЕ3ЦКГЕЙЦ3 Н7ШЕААПЛОГЫВП ГШПЕ79ТЕТ9 ЬГ9ШФУН89-Е</t>
  </si>
  <si>
    <t>Ar uzņēmējdarbību saistītus pasākumus (lekcijas, meistarklases, u.c.), Sporta sacensības/spēles (slidošana, basketbola spēles, u.c.), Kūltūras pasākumus (teātris, piemiņas dienas, mākslas izstādes, u.c.)</t>
  </si>
  <si>
    <t>Skolā, Facebook, Instagram</t>
  </si>
  <si>
    <t>lekcijas par psiholoģiju</t>
  </si>
  <si>
    <t>Draugu dzīvesvietā, Skeitparkā, Pulciņos</t>
  </si>
  <si>
    <t>parks</t>
  </si>
  <si>
    <t>Instagram, TikTok</t>
  </si>
  <si>
    <t>большой торговый центр</t>
  </si>
  <si>
    <t>Jauniešu mājā, Skolas pagalmā</t>
  </si>
  <si>
    <t>тц</t>
  </si>
  <si>
    <t>koncerti</t>
  </si>
  <si>
    <t>nekādi</t>
  </si>
  <si>
    <t>No vecākiem, Skolā, Instagram, TikTok, Afišas/plakāti</t>
  </si>
  <si>
    <t>/k</t>
  </si>
  <si>
    <t>k</t>
  </si>
  <si>
    <t>man pieteks</t>
  </si>
  <si>
    <t>Skeitparkā, Pulciņos, Ēstuvēs (kafejnīca, Hesburger, u.c.)</t>
  </si>
  <si>
    <t>Izklaides centrs</t>
  </si>
  <si>
    <t>manuprāt pietiek</t>
  </si>
  <si>
    <t>?</t>
  </si>
  <si>
    <t>Skatuves mākslas pulciņu (teātra studija, teātra sports, u.c.), VeA stem, digitālais centrs</t>
  </si>
  <si>
    <t>Kaut ko saistītu ar tehnoloģijām</t>
  </si>
  <si>
    <t>Kaut ko jauniešiem.</t>
  </si>
  <si>
    <t>Man nebija pietiekami daudz informācijas par to, kā iesaistīties, Man nebija laika, Man nebija motivācijas, Nebija pieredzējušu, zinošu cilvēku, kam lūgt padomu vai palīdzību, Neatsaucīgi cilvēki, nevarēju atrast domubiedrus</t>
  </si>
  <si>
    <t>nevienu, neinteresē</t>
  </si>
  <si>
    <t>Nevienu</t>
  </si>
  <si>
    <t>johnny sins</t>
  </si>
  <si>
    <t>Neinteresē</t>
  </si>
  <si>
    <t>Akropole</t>
  </si>
  <si>
    <t>Mācīt braukt ar skūteri</t>
  </si>
  <si>
    <t>Escape room</t>
  </si>
  <si>
    <t>skaistumkopšanas</t>
  </si>
  <si>
    <t>regbiju</t>
  </si>
  <si>
    <t>labāku akvaparku</t>
  </si>
  <si>
    <t>te viss trūkst</t>
  </si>
  <si>
    <t>Draugu dzīvesvietā, Atpūtas vietās (parks, pludmale, u.c.), Skeitparkā, Ēstuvēs (kafejnīca, Hesburger, u.c.), Skolas pagalmā, Mana dzīves vietā</t>
  </si>
  <si>
    <t>Es nezinu man viss lab</t>
  </si>
  <si>
    <t>Viss labi</t>
  </si>
  <si>
    <t>No drauga/-iem, Skolā, TikTok, Afišas/plakāti</t>
  </si>
  <si>
    <t>Sporta skolā iekļauts volejbols un bolings</t>
  </si>
  <si>
    <t>Bolings, kadejnīca kur var ilgi sēdēt un mācīties</t>
  </si>
  <si>
    <t>Man nebija laika, Nebija pieredzējušu, zinošu cilvēku, kam lūgt padomu vai palīdzību, Man nebija interese iesaistīties, Neatsaucīgi cilvēki, nevarēju atrast domubiedrus</t>
  </si>
  <si>
    <t>Atrakcīju parku.</t>
  </si>
  <si>
    <t>Es neko nevēlos redzēt</t>
  </si>
  <si>
    <t>No drauga/-iem, No vecākiem, Instagram, TikTok</t>
  </si>
  <si>
    <t>Vairākus deju veidus</t>
  </si>
  <si>
    <t>badmintona pulciņu-?</t>
  </si>
  <si>
    <t>Man nebija motivācijas, Iepriekš man ir bijusi slikta pieredze, baidos, ka tā atkārtosies, Neatsaucīgi cilvēki, nevarēju atrast domubiedrus</t>
  </si>
  <si>
    <t>nav ideju</t>
  </si>
  <si>
    <t>Neko</t>
  </si>
  <si>
    <t>Man nebija pietiekami daudz informācijas par to, kā iesaistīties, Man nebija laika, Man nebija motivācijas, Nebija pieredzējušu, zinošu cilvēku, kam lūgt padomu vai palīdzību, Man nebija interese iesaistīties</t>
  </si>
  <si>
    <t>Mūzikas skola un Mākslas skola</t>
  </si>
  <si>
    <t>Izklaides pasākumus (koncerti, izlaušanās spēles, kino, u.c.), Izstādes</t>
  </si>
  <si>
    <t>Iekšējā bērnu pilsētiņa</t>
  </si>
  <si>
    <t>Batutu atrakciju parks ( kaut kas kā Jumpspace), iekšējā bērnu pilsētiņa.</t>
  </si>
  <si>
    <t>apmeklēju dejas-cheer</t>
  </si>
  <si>
    <t>katru nedēļu vasaras pastaigas un lai skan mūzika ejot pa ielam</t>
  </si>
  <si>
    <t>bailes</t>
  </si>
  <si>
    <t>sporta skolā iekļaut zāles un pludmales volejbolu, tirdzniecības centru ar apģērbu veikaliem H&amp;M, Zara utml.</t>
  </si>
  <si>
    <t>bērnu laukumiņi lielākiem bērniem</t>
  </si>
  <si>
    <t>Motokrosu</t>
  </si>
  <si>
    <t>Bolings</t>
  </si>
  <si>
    <t>Es piedalos Ventspils aktivitātēs</t>
  </si>
  <si>
    <t>No drauga/-iem, No vecākiem, Snapchat</t>
  </si>
  <si>
    <t>Vakara pastaigas katru nedēļu brīvdienās</t>
  </si>
  <si>
    <t>Pludmales volejbola laukumu ieksa ar smiltīm</t>
  </si>
  <si>
    <t>Nebija pieredzējušu, zinošu cilvēku, kam lūgt padomu vai palīdzību, Bailes</t>
  </si>
  <si>
    <t>Skolas pulciņus kurie notiek pēc skolas</t>
  </si>
  <si>
    <t>Jauns lielveikals</t>
  </si>
  <si>
    <t>Man nebija motivācijas, Man nebija interese iesaistīties, Neatsaucīgi cilvēki, nevarēju atrast domubiedrus</t>
  </si>
  <si>
    <t>No drauga/-iem, No vecākiem, Skolā, TikTok, Afišas/plakāti</t>
  </si>
  <si>
    <t>Karnivālus, karuseļus</t>
  </si>
  <si>
    <t>Skypark</t>
  </si>
  <si>
    <t>Man nebija pietiekami daudz informācijas par to, kā iesaistīties, Man nebija motivācijas, Man nebija interese iesaistīties, Iepriekš man ir bijusi slikta pieredze, baidos, ka tā atkārtosies</t>
  </si>
  <si>
    <t>Nez</t>
  </si>
  <si>
    <t>Kādas interesantas aktivitātes jauniešiem</t>
  </si>
  <si>
    <t>skypark</t>
  </si>
  <si>
    <t>No drauga/-iem, No vecākiem, Skolā, Instagram, TikTok, Afišas/plakāti</t>
  </si>
  <si>
    <t>Gribētu kādu atrakciju parku.</t>
  </si>
  <si>
    <t>Trūkst boulings</t>
  </si>
  <si>
    <t>Sporta sacensības/spēles (slidošana, basketbola spēles, u.c.), Ghetto games</t>
  </si>
  <si>
    <t>Ghetto games, kas jau notiks</t>
  </si>
  <si>
    <t>Ievainojumi dažreiz notiek</t>
  </si>
  <si>
    <t>Īsti nez</t>
  </si>
  <si>
    <t>Dziedāšanu</t>
  </si>
  <si>
    <t>Vairāk kaut ko saistītu ar peldēšanu</t>
  </si>
  <si>
    <t>Laukā</t>
  </si>
  <si>
    <t>Āra baseinu par brīvu</t>
  </si>
  <si>
    <t>Man nebija laika, Man nebija motivācijas, Neatsaucīgi cilvēki, nevarēju atrast domubiedrus</t>
  </si>
  <si>
    <t>Pasākumi jauniešiem, kuri būtu intereaanti</t>
  </si>
  <si>
    <t>Datorspeles</t>
  </si>
  <si>
    <t>Pilsētā</t>
  </si>
  <si>
    <t>Pludmale</t>
  </si>
  <si>
    <t>Mentalas veselibas aprupe</t>
  </si>
  <si>
    <t>gh2rhwd</t>
  </si>
  <si>
    <t>wfnwgn</t>
  </si>
  <si>
    <t>No</t>
  </si>
  <si>
    <t>Bowlings</t>
  </si>
  <si>
    <t>Mtb trasi</t>
  </si>
  <si>
    <t>Bowling 2l</t>
  </si>
  <si>
    <t>Man nebija motivācijas, Neatsaucīgi cilvēki, nevarēju atrast domubiedrus</t>
  </si>
  <si>
    <t>Indoor mtb</t>
  </si>
  <si>
    <t>Kūleņmešanā</t>
  </si>
  <si>
    <t>Parkour</t>
  </si>
  <si>
    <t>Ārā atpūtas zonu</t>
  </si>
  <si>
    <t>Nevaru iedomāties</t>
  </si>
  <si>
    <t>No drauga/-iem, Skolā, Facebook, Snapchat, Afišas/plakāti</t>
  </si>
  <si>
    <t>Vairāk ar mākslu saistītus</t>
  </si>
  <si>
    <t>...</t>
  </si>
  <si>
    <t>Nebija pieredzējušu, zinošu cilvēku, kam lūgt padomu vai palīdzību, Man nebija interese iesaistīties</t>
  </si>
  <si>
    <t>nav ne jausmas</t>
  </si>
  <si>
    <t>parkus jaukiešiem, nevis tikai bērniem</t>
  </si>
  <si>
    <t>Silent disco</t>
  </si>
  <si>
    <t>Draugu dzīvesvietā, Atpūtas vietās (parks, pludmale, u.c.), Jauniešu mājā, Ēstuvēs (kafejnīca, Hesburger, u.c.), Basketbola laukumā</t>
  </si>
  <si>
    <t>No drauga/-iem, Skolā, Instagram</t>
  </si>
  <si>
    <t>ballītes</t>
  </si>
  <si>
    <t>Batutu parks</t>
  </si>
  <si>
    <t>Man nebija pietiekami daudz informācijas par to, kā iesaistīties, Iepriekš man ir bijusi slikta pieredze, baidos, ka tā atkārtosies, Neatsaucīgi cilvēki, nevarēju atrast domubiedrus</t>
  </si>
  <si>
    <t>sapratne</t>
  </si>
  <si>
    <t>Korejiešu valodas apmācības, māla pulciņš</t>
  </si>
  <si>
    <t>kafejnīcas, iekšējais skeitparks, dabas parki vēl</t>
  </si>
  <si>
    <t>Man nebija motivācijas, bailes</t>
  </si>
  <si>
    <t>atpūta</t>
  </si>
  <si>
    <t>Vairāk noteikti es gribētu ieraudzīt izklaides pasākumus(koncerti)</t>
  </si>
  <si>
    <t>Atpūtas vietās (parks, pludmale, u.c.), Pulciņos, Skolas pagalmā</t>
  </si>
  <si>
    <t>Es gribētu, lai būtu vairāki konkursi un kāda vieta, kur jaunieši tikai var nakt</t>
  </si>
  <si>
    <t>Es domāju, ka noteikti trūkst vieta, kur tiešām jaunieši var atnākt un satikt citus jauniešus</t>
  </si>
  <si>
    <t>Mākslas pulciņu</t>
  </si>
  <si>
    <t>Pagaidām nekas nenāk prātā</t>
  </si>
  <si>
    <t>Dažādi ielas koncerti</t>
  </si>
  <si>
    <t>Klubi</t>
  </si>
  <si>
    <t>pietiek ar to kas ir</t>
  </si>
  <si>
    <t>nedaudz no visa</t>
  </si>
  <si>
    <t>neko</t>
  </si>
  <si>
    <t>Man nebija motivācijas, Man nebija interese iesaistīties, Iepriekš man ir bijusi slikta pieredze, baidos, ka tā atkārtosies</t>
  </si>
  <si>
    <t>Korejiešu valodas puliņš</t>
  </si>
  <si>
    <t>Draugu dzīvesvietā, sporta zāle</t>
  </si>
  <si>
    <t>svešvalodu valodu mācīšanās iespējas</t>
  </si>
  <si>
    <t>Nav jaunu ideju šobrīd</t>
  </si>
  <si>
    <t>Boulingu</t>
  </si>
  <si>
    <t>Vēlētos vēl vairāk kopīgās sporta aktivitātes</t>
  </si>
  <si>
    <t>Franču valodas apmācību/lekciju</t>
  </si>
  <si>
    <t>Ārtelpu slidotavu ziemā</t>
  </si>
  <si>
    <t>Skolās valodu izvēles (visbiežāk ir tikai krievu/vācu, bet būtu jauki ja būtu izvēle mācīties franču/itāļu/spāņu utt)</t>
  </si>
  <si>
    <t>Fortnite</t>
  </si>
  <si>
    <t>Golfs</t>
  </si>
  <si>
    <t>Vairāk pasākumus</t>
  </si>
  <si>
    <t>Kahoot par ventspili</t>
  </si>
  <si>
    <t>Nezzinu</t>
  </si>
  <si>
    <t>Ar auto saistītus pasākumus</t>
  </si>
  <si>
    <t>Viss ir ok</t>
  </si>
  <si>
    <t>saistītus ar mūsdienu tehnoloģijām</t>
  </si>
  <si>
    <t>ko līdzīgu Jump Space vai kādu citu atrakciju un atpūtas centru</t>
  </si>
  <si>
    <t>atpūtas/izklaides</t>
  </si>
  <si>
    <t>Mākslas skola</t>
  </si>
  <si>
    <t>Gan atpūtas, gan izglītības, gan arī veselība.</t>
  </si>
  <si>
    <t>Kartingus</t>
  </si>
  <si>
    <t>Jebkādu, galvenais ka kaut kas jauns ir</t>
  </si>
  <si>
    <t>Jebkādu, galvenais ka izraisa interesi</t>
  </si>
  <si>
    <t>Manuprāt, trūkst krogi</t>
  </si>
  <si>
    <t>Kādu parku</t>
  </si>
  <si>
    <t>No drauga/-iem, Instagram, TikTok</t>
  </si>
  <si>
    <t>Draugu dzīvesvietā, mezs</t>
  </si>
  <si>
    <t>izlaušanās spēles</t>
  </si>
  <si>
    <t>automašīnas pulciņud</t>
  </si>
  <si>
    <t>apskatāmos objektus</t>
  </si>
  <si>
    <t>es savu brīvo laiku pavadu mājās tādēļ man nav nekā ko es gribētu redzēt ventspilī</t>
  </si>
  <si>
    <t>es ar draugiem nestaigāju.</t>
  </si>
  <si>
    <t>es atpūšos mājās tādēļ man nav vēlmes kaut ko jaunu redzēt no atpūtas vietām</t>
  </si>
  <si>
    <t>man liekas viss ir pietiekami</t>
  </si>
  <si>
    <t>Pasākumus kas ir saistīti ar mašīnām</t>
  </si>
  <si>
    <t>Vairāk parkus kuros pavadīt laiku</t>
  </si>
  <si>
    <t>Vietas kur jauniešiem pavadīt savu brīvo laiku</t>
  </si>
  <si>
    <t>mūzikas skola,ansamblis,gudrinieks</t>
  </si>
  <si>
    <t>veiglatlētika,peldēšana</t>
  </si>
  <si>
    <t>teniss bez maksas</t>
  </si>
  <si>
    <t>netrūkst</t>
  </si>
  <si>
    <t>No drauga/-iem, No vecākiem, Facebook, Instagram</t>
  </si>
  <si>
    <t>Biežāk kaut ko saistītu as autosportu.</t>
  </si>
  <si>
    <t>Atpūtas vietās (parks, pludmale, u.c.), Skeitparkā, Skolas pagalmā</t>
  </si>
  <si>
    <t>Es vēlētos redzēt kādu Escape māju.</t>
  </si>
  <si>
    <t>Atpūtas- Escape mājas. Izglītības un veselības pakalpojumi, manuprāt, pietiek</t>
  </si>
  <si>
    <t>Draugu dzīvesvietā, Atpūtas vietās (parks, pludmale, u.c.), Ēstuvēs (kafejnīca, Hesburger, u.c.), augskolā, citos bernu laukuminos</t>
  </si>
  <si>
    <t>Iepirkšanās centru</t>
  </si>
  <si>
    <t>Netrūkst</t>
  </si>
  <si>
    <t>iepirkšanās centrus</t>
  </si>
  <si>
    <t>ēstuves</t>
  </si>
  <si>
    <t>Pulciņus- vairāk teātrus</t>
  </si>
  <si>
    <t>Velvienu skeitparku</t>
  </si>
  <si>
    <t>Veselības</t>
  </si>
  <si>
    <t>Sporta turnīrus</t>
  </si>
  <si>
    <t>Ēstuvēs (kafejnīca, Hesburger, u.c.), Futbola laukums</t>
  </si>
  <si>
    <t>Vairāk ēstuves</t>
  </si>
  <si>
    <t>Ēstuves, sporta laukumi</t>
  </si>
  <si>
    <t>VISU KO</t>
  </si>
  <si>
    <t>Negribu vairs ir labi</t>
  </si>
  <si>
    <t>Labakus basketbola laukumus</t>
  </si>
  <si>
    <t>Nekadi</t>
  </si>
  <si>
    <t>maksla</t>
  </si>
  <si>
    <t>Draugu dzīvesvietā, Basketbola laukums, pilseta</t>
  </si>
  <si>
    <t>Nav izglitibas un atputas iespeju</t>
  </si>
  <si>
    <t>Ar uzņēmējdarbību saistītus pasākumus (lekcijas, meistarklases, u.c.), Izglītības pasākumus (jomas/ievirzes meistarklases, darbnīcas, lekcijas, u.c.), Izklaides pasākumus (koncerti, izlaušanās spēles, kino, u.c.)</t>
  </si>
  <si>
    <t>....</t>
  </si>
  <si>
    <t>Jaunu parku, jaunas ēstuves</t>
  </si>
  <si>
    <t>Ir</t>
  </si>
  <si>
    <t>Ar gumiju</t>
  </si>
  <si>
    <t>Gumija</t>
  </si>
  <si>
    <t>Facebook, TikTok, Afišas/plakāti</t>
  </si>
  <si>
    <t>Florbola treniņus</t>
  </si>
  <si>
    <t>Dabas takas ar soliem/galdiem Jūrmalā</t>
  </si>
  <si>
    <t>Atpūtas/ veselības</t>
  </si>
  <si>
    <t>Retro mašīnu izstādi</t>
  </si>
  <si>
    <t>Man nebija pietiekami daudz informācijas par to, kā iesaistīties, Man nebija laika, Nebija pieredzējušu, zinošu cilvēku, kam lūgt padomu vai palīdzību</t>
  </si>
  <si>
    <t>kaut ko līdzīgi jauniešu mājai, bet savādāku</t>
  </si>
  <si>
    <t>No vecākiem, Facebook, Instagram, Afišas/plakāti</t>
  </si>
  <si>
    <t>Nav ko piedāvāt.</t>
  </si>
  <si>
    <t>Īsti nezinu.</t>
  </si>
  <si>
    <t>kafejnīca tikai jauniešiem ar mīkstajiem atpūtas krēsliem. (Dīvāni)</t>
  </si>
  <si>
    <t>Piknika vietu</t>
  </si>
  <si>
    <t>kaut ko saistītu ar mākslu</t>
  </si>
  <si>
    <t>Modernās dejas</t>
  </si>
  <si>
    <t>Atpūtas pakalpojumi</t>
  </si>
  <si>
    <t>Vairāk sacenšību sportā, vismaz vairākas reizes gadā starp skolām</t>
  </si>
  <si>
    <t>Iekštelpu pludmales volejbola zāli ar smiltim</t>
  </si>
  <si>
    <t>Mums viss ir, vēl kaut ko būtu labi, bet nepateikšu ko</t>
  </si>
  <si>
    <t>Videospēļu pulciņu</t>
  </si>
  <si>
    <t>Nebūtu tādas vismaz tagad.</t>
  </si>
  <si>
    <t>Man liekas ka nekas netrūkst.</t>
  </si>
  <si>
    <t>Velosipēda trase saucamais “pump track”</t>
  </si>
  <si>
    <t>Jauniešu festivālus, disko</t>
  </si>
  <si>
    <t>Atjaunotu Jauniešu māju, lai iesaistītu vairāk jauniešus aktīvi darboties</t>
  </si>
  <si>
    <t>Man nebija pietiekami daudz informācijas par to, kā iesaistīties, Man nebija motivācijas, Man nebija interese iesaistīties, Neatsaucīgi cilvēki, nevarēju atrast domubiedrus</t>
  </si>
  <si>
    <t>Atpūtas un veselības</t>
  </si>
  <si>
    <t>biežāk nakts pastaigas,</t>
  </si>
  <si>
    <t>bouling centru, kafeinīcu “Hooligan”</t>
  </si>
  <si>
    <t>bouling</t>
  </si>
  <si>
    <t>Skolā, TikTok</t>
  </si>
  <si>
    <t>—</t>
  </si>
  <si>
    <t>Man nebija pietiekami daudz informācijas par to, kā iesaistīties, Iepriekš man ir bijusi slikta pieredze, baidos, ka tā atkārtosies</t>
  </si>
  <si>
    <t>netruukst</t>
  </si>
  <si>
    <t>No vecākiem, Facebook</t>
  </si>
  <si>
    <t>Orientēšanās</t>
  </si>
  <si>
    <t>🤷‍♀️</t>
  </si>
  <si>
    <t>Youtube Skola</t>
  </si>
  <si>
    <t>No drauga/-iem, No vecākiem, Skolā, Snapchat, TikTok</t>
  </si>
  <si>
    <t>autosporta pasākumus</t>
  </si>
  <si>
    <t>Motosporta pasākumi</t>
  </si>
  <si>
    <t>Mūzikas festivāli</t>
  </si>
  <si>
    <t>Cīņas māksla</t>
  </si>
  <si>
    <t>Pulciņi manai interesei jau pastāv, nav cits ko ieteikt. Varbūt tagad neienāk galvā kas cits vai esmu aizmirsis</t>
  </si>
  <si>
    <t>Draugu dzīvesvietā, Atpūtas vietās (parks, pludmale, u.c.), Skeitparkā, Ēstuvēs (kafejnīca, Hesburger, u.c.), Skolas pagalmā, Vienkārši pa pilsētu</t>
  </si>
  <si>
    <t>Video spēļu istaba, pilna ar modernām un pat dažām retro spēlēm. (Arcade utt.)</t>
  </si>
  <si>
    <t>Man nebija pietiekami daudz informācijas par to, kā iesaistīties, Man nebija motivācijas, Nebija pieredzējušu, zinošu cilvēku, kam lūgt padomu vai palīdzību, Man nebija interese iesaistīties, Neatsaucīgi cilvēki, nevarēju atrast domubiedrus</t>
  </si>
  <si>
    <t>Atpūtas, izglītības</t>
  </si>
  <si>
    <t>kafeinīcas jaunas</t>
  </si>
  <si>
    <t>florbolu</t>
  </si>
  <si>
    <t>Vairāk koncertus tieši jauniešiem.</t>
  </si>
  <si>
    <t>Kaut kādas speciālas atpūtas vietas, vairāk soliņu kur pasēdēt, jūrmalā kādus šūpuļtīklus</t>
  </si>
  <si>
    <t>Kaut kur, kur jaunieši var paši ietusēt bez pieaugušajiem, pasākumi</t>
  </si>
  <si>
    <t>No drauga/-iem, No vecākiem, Instagram</t>
  </si>
  <si>
    <t>Koncertus, teatri, baletu</t>
  </si>
  <si>
    <t>vairak klubus prieks jauniesiem</t>
  </si>
  <si>
    <t>Man nebija pietiekami daudz informācijas par to, kā iesaistīties, Man nebija laika, Iepriekš man ir bijusi slikta pieredze, baidos, ka tā atkārtosies</t>
  </si>
  <si>
    <t>tusiņus, kas paredzēti jauniešiem</t>
  </si>
  <si>
    <t>tusiņus</t>
  </si>
  <si>
    <t>Jaunsardze</t>
  </si>
  <si>
    <t>Īsti nav kādas jaunas vietas, ko es vēlētos redzēt</t>
  </si>
  <si>
    <t>Manuprāt, pietrūkst telšu atpūtu vietas</t>
  </si>
  <si>
    <t>ēdienu pagatavošanas pulciņus</t>
  </si>
  <si>
    <t>Kondetorijas pulciņus</t>
  </si>
  <si>
    <t>Sporta pasākumus</t>
  </si>
  <si>
    <t>Atpūtas vietās (parks, pludmale, u.c.), Ventspils Olimpiskais centrs</t>
  </si>
  <si>
    <t>Batutu centru</t>
  </si>
  <si>
    <t>Man nebija laika, Sacensības</t>
  </si>
  <si>
    <t>Jauniešiem pasakumi</t>
  </si>
  <si>
    <t>Izklaides vietu vairāk</t>
  </si>
  <si>
    <t>Izklaides vietas</t>
  </si>
  <si>
    <t>Pasakumus ir pietiekami daudz</t>
  </si>
  <si>
    <t>Vietas, kuros jaunieši varētu tikties ar draugiem, jo tagad vienkarši jau nevari atrāst kādu interesantu vietu.</t>
  </si>
  <si>
    <t>Gribētos vairāk variantus izglitības jomā pēc 9 klases, piem. palielināt profesiju skaitu Ventspils tehnikumā.</t>
  </si>
  <si>
    <t>Ēst gatavošanas pulciņus</t>
  </si>
  <si>
    <t>Water land</t>
  </si>
  <si>
    <t>Atputas pakalpojumi</t>
  </si>
  <si>
    <t>Keramika.</t>
  </si>
  <si>
    <t>Kaut kādu vietu kur nav dusmīgi apsargi un dežurantes.</t>
  </si>
  <si>
    <t>Itka viss ir</t>
  </si>
  <si>
    <t>florbola</t>
  </si>
  <si>
    <t>batuta parku un iekšējo skeitparku</t>
  </si>
  <si>
    <t>atpūtas jauniešiem</t>
  </si>
  <si>
    <t>Vairāk koncertus ar populārākiem dziedātājiem starp jauniešiem</t>
  </si>
  <si>
    <t>Vairāk parkus, kur piknikus taisīt ar galdiniem</t>
  </si>
  <si>
    <t>Man nebija motivācijas, Iepriekš man ir bijusi slikta pieredze, baidos, ka tā atkārtosies</t>
  </si>
  <si>
    <t>Drēbju veikali pusaudžiem, parki ar galdiniem</t>
  </si>
  <si>
    <t>Man pietiek ar šiem</t>
  </si>
  <si>
    <t>Vēlētos iekšējo skeitparku.</t>
  </si>
  <si>
    <t>Man nebija pietiekami daudz informācijas par to, kā iesaistīties, Man nebija laika, Neatsaucīgi cilvēki, nevarēju atrast domubiedrus</t>
  </si>
  <si>
    <t>Pietrūkst vairāk atpūtas vietas kā piemēram “Skypark” ‘kas ir Rīgā vai “Bolings”</t>
  </si>
  <si>
    <t>Vairāk pulciņus, kuri fokusējas uz prātu/zināšanām, tomēr nav apvienoti ar programēšanu/ datoru, vairāk debates pulciņus, pulciņus, kur izmanto kritikālu/ stratēģisku domāšanu. Pulciņi, kur tu vari arī darīt lietas viens un neesi spiests draudzēties ar citiem, Informējošus pasākumus, kur stāsta kā izvēlēties pareizo grādu/ kā dabūt labāko izglītību, par psiholoģīju( NE PAR SKOLU, tas ir lielākoties apkaunojoši un garlaicīgi, kā pieaugušiem cilvēkiem liekas, ka viņi zina visas skolas situācijas/ kā tu jūties).</t>
  </si>
  <si>
    <t>Man nebija pietiekami daudz informācijas par to, kā iesaistīties, Man nebija motivācijas, Nebija pieredzējušu, zinošu cilvēku, kam lūgt padomu vai palīdzību, Vecāki neautļāva agrāk iesaistīties un tagad vairs vēlmes nav.</t>
  </si>
  <si>
    <t>Vairāk izglītības/ veselības.</t>
  </si>
  <si>
    <t>Par Datorspelem</t>
  </si>
  <si>
    <t>GameZone</t>
  </si>
  <si>
    <t>teatrāla pulciņš</t>
  </si>
  <si>
    <t>nav kādas</t>
  </si>
  <si>
    <t>nezīnu</t>
  </si>
  <si>
    <t>Foto klubs</t>
  </si>
  <si>
    <t>Gribu redzēt Ventspilī Morgenšterna skolu</t>
  </si>
  <si>
    <t>Pietrūkst vēl viena skeitparka</t>
  </si>
  <si>
    <t>ēdienu gatavošanas kursi</t>
  </si>
  <si>
    <t>daudz jaunu kafejnīcu un Tirdzniecības centrs</t>
  </si>
  <si>
    <t>tiznicības centrs un jaunas kafejnīcas</t>
  </si>
  <si>
    <t>mani vecāki neļauj man redzēt savu draugu un viņi neļauj manam draugam mani redzēt</t>
  </si>
  <si>
    <t>viss ir kārtībā</t>
  </si>
  <si>
    <t>No drauga/-iem, No vecākiem, Skolā, Facebook, TikTok</t>
  </si>
  <si>
    <t>jauna makšķernieka pulciņa, valodas kursi</t>
  </si>
  <si>
    <t>Tirdzniecības centru</t>
  </si>
  <si>
    <t>sanatorija,tirdzniecības centrs,nevar iegūt augstāko medicīnas izglītību</t>
  </si>
  <si>
    <t>jaunā makšķernieka pulciņa</t>
  </si>
  <si>
    <t>tirznicības centrs</t>
  </si>
  <si>
    <t>Sporta sacensības/spēles (slidošana, basketbola spēles, u.c.), Kūltūras pasākumus (teātris, piemiņas dienas, mākslas izstādes, u.c.)</t>
  </si>
  <si>
    <t>Radošās</t>
  </si>
  <si>
    <t>Dabas</t>
  </si>
  <si>
    <t>Atpūtas un izklaides vietas</t>
  </si>
  <si>
    <t>Pasākumus saistībā ar karjeras izvēli</t>
  </si>
  <si>
    <t>Vairāk parki, atpūtas vietas</t>
  </si>
  <si>
    <t>Atpūts</t>
  </si>
  <si>
    <t>Ielās</t>
  </si>
  <si>
    <t>Nav tādu</t>
  </si>
  <si>
    <t>Es vēlētos, lai atkal notiktu Ēnu dienas. Un varbūt pulciņus saistībā ar apģērbu un šūšanu.</t>
  </si>
  <si>
    <t>Atpūtas vietās (parks, pludmale, u.c.), Skolas pagalmā, Dažreiz pavadām laiku pavadot citu uz mājam vai pieturu.</t>
  </si>
  <si>
    <t>Varētu piedāvāt atrakcijas.</t>
  </si>
  <si>
    <t>Veselības un atpūtas.</t>
  </si>
  <si>
    <t>valodas kursi</t>
  </si>
  <si>
    <t>varbūt kaut kas saistīts ar valodām</t>
  </si>
  <si>
    <t>muzejus</t>
  </si>
  <si>
    <t>tirdzniecības centru</t>
  </si>
  <si>
    <t>No drauga/-iem, No vecākiem, Instagram, TikTok, Afišas/plakāti</t>
  </si>
  <si>
    <t>Nevaru izdomāt</t>
  </si>
  <si>
    <t>IT</t>
  </si>
  <si>
    <t>Ekstrēmus</t>
  </si>
  <si>
    <t>Atpūtas un izglītības iespējas</t>
  </si>
  <si>
    <t>Mākslās skola</t>
  </si>
  <si>
    <t>IT pulcinus</t>
  </si>
  <si>
    <t>Dejuklubs</t>
  </si>
  <si>
    <t>Izglītībās</t>
  </si>
  <si>
    <t>attīstīt cirka pulciņu</t>
  </si>
  <si>
    <t>atpūtas, piemēram boulings</t>
  </si>
  <si>
    <t>Vokālās nodarbības</t>
  </si>
  <si>
    <t>Es velētos redzēt vairāk pasākumus/tikšanās vietas ar vienādi domājošiem jauniešiem (piem. kosmoss, kosmosa tehnoloģijas, utt.)</t>
  </si>
  <si>
    <t>Āras kino vakari, boulings, skrituļslidu rings, ģitārspēles vietas pie ugunskura.</t>
  </si>
  <si>
    <t>Manuprāt Ventspilī trūkst 14-17 gadīgo izklaižu iestāde (piem. disko, karaoke, zaļumballes)</t>
  </si>
  <si>
    <t>Vairāk koncertu, vairāk digitālās mākslas izstādes</t>
  </si>
  <si>
    <t>Kaut ko, kur vienkārši aiziet ar draugiem padzert ledus kafiju.</t>
  </si>
  <si>
    <t>Mentālās veselības palidzība, jauniešu atpūtas vietas, tiešām zinošus sporta ārstus.</t>
  </si>
  <si>
    <t>Ģitārspēle</t>
  </si>
  <si>
    <t>No drauga/-iem, No vecākiem, Skolā, Nejauši pati skatoties internetā</t>
  </si>
  <si>
    <t>Atsevišķu mūzikas skolu, kur māca to mūzikas instrumentu, kuru vēlies iemācīties, maksājot</t>
  </si>
  <si>
    <t>Atpūtas vietās (parks, pludmale, u.c.), Veikalos, pilsētā</t>
  </si>
  <si>
    <t>Iespējams, kādu parku brīvā dabā, bez rotaļu laukumiem bērniem</t>
  </si>
  <si>
    <t>Domāju, ka, iespējams, veselības pakalpojumi trūkst, bet neesmu īsti droša, jo to apmeklēšana man nav nepieciešama pārāk bieži</t>
  </si>
  <si>
    <t>Brīvdabas kino.</t>
  </si>
  <si>
    <t>Draugu dzīvesvietā, Pulciņos, Ēstuvēs (kafejnīca, Hesburger, u.c.)</t>
  </si>
  <si>
    <t>Brīvdabas Takas, Tīklu parks, Wake parks.</t>
  </si>
  <si>
    <t>Vietas kur pusaudži spēj pavadīt laiku, netiekot izdzītiem āra. Trūkst tādu vietu kur gribētos atrasties un būt pašiem (pusaudžiem).</t>
  </si>
  <si>
    <t>No drauga/-iem, No vecākiem, Facebook, Instagram, TikTok</t>
  </si>
  <si>
    <t>mašīnu sacensības</t>
  </si>
  <si>
    <t>bolingu</t>
  </si>
  <si>
    <t>manuprāt, nekas netrūkst</t>
  </si>
  <si>
    <t>Mūzikas koncerti</t>
  </si>
  <si>
    <t>Vairāk parkus</t>
  </si>
  <si>
    <t>Manuprāt Ventspilī ir mazs izklaides pilsoņiem.</t>
  </si>
  <si>
    <t>No drauga/-iem, Skolā, Instagram, Snapchat, TikTok, Afišas/plakāti</t>
  </si>
  <si>
    <t>Nezinu, neesmu domājusi.</t>
  </si>
  <si>
    <t>Daudz ,bet tas viss maksā naudu</t>
  </si>
  <si>
    <t>Ļoti daudz.</t>
  </si>
  <si>
    <t>Nav viedokļa</t>
  </si>
  <si>
    <t>Veikali</t>
  </si>
  <si>
    <t>mtb</t>
  </si>
  <si>
    <t>mtb parku</t>
  </si>
  <si>
    <t>mtb parks</t>
  </si>
  <si>
    <t>Sporta skolu vai klubu, Kori, ansambli , dejas, Mākslas skolu</t>
  </si>
  <si>
    <t>Vēl vairāk suņu parkus</t>
  </si>
  <si>
    <t>No drauga/-iem, Skolā, KKK, Starbucks, kys</t>
  </si>
  <si>
    <t>nez</t>
  </si>
  <si>
    <t>Draugu dzīvesvietā, Atpūtas vietās (parks, pludmale, u.c.), Skeitparkā, Pulciņos, Jauniešu mājā, Ēstuvēs (kafejnīca, Hesburger, u.c.), Skolas pagalmā, man nav draugu</t>
  </si>
  <si>
    <t>Kapsētu, StARBUCKS</t>
  </si>
  <si>
    <t>Man nebija laika, kas sis par jautajumu</t>
  </si>
  <si>
    <t>vairak edienu iestades</t>
  </si>
  <si>
    <t>video editing</t>
  </si>
  <si>
    <t>Draugu dzīvesvietā, Atpūtas vietās (parks, pludmale, u.c.), Ēstuvēs (kafejnīca, Hesburger, u.c.), Skolas pagalmā, skolā</t>
  </si>
  <si>
    <t>gaming centre</t>
  </si>
  <si>
    <t>video editing pulciņš</t>
  </si>
  <si>
    <t>Kori, ansambli , dejas, Mūzikas skola</t>
  </si>
  <si>
    <t>Starbucks</t>
  </si>
  <si>
    <t>Man nebija laika, Man nebija motivācijas, Iepriekš man ir bijusi slikta pieredze, baidos, ka tā atkārtosies, Neatsaucīgi cilvēki, nevarēju atrast domubiedrus</t>
  </si>
  <si>
    <t>Florbula</t>
  </si>
  <si>
    <t>Draugu dzīvesvietā, Atpūtas vietās (parks, pludmale, u.c.), Ēstuvēs (kafejnīca, Hesburger, u.c.), Zūrās</t>
  </si>
  <si>
    <t>Atpūtas un bērnu slimnīca</t>
  </si>
  <si>
    <t>esport team</t>
  </si>
  <si>
    <t>Izklaides pasākumus (koncerti, izlaušanās spēles, kino, u.c.), esport tournament</t>
  </si>
  <si>
    <t>No drauga/-iem, no esport team</t>
  </si>
  <si>
    <t>valorant esport</t>
  </si>
  <si>
    <t>esport</t>
  </si>
  <si>
    <t>valorant esport fortnite</t>
  </si>
  <si>
    <t>fortnite klubu</t>
  </si>
  <si>
    <t>Ēst gatavošana, valodas</t>
  </si>
  <si>
    <t>radošie kvartāli</t>
  </si>
  <si>
    <t>Pilsētai vajag būt vairāk dzīvai- street food kafejnīcas, tridziņi, pasākumi utt.</t>
  </si>
  <si>
    <t>Sporta skolu vai klubu, Kori, ansambli , dejas, Mākslas skola</t>
  </si>
  <si>
    <t>Vairāk suņu parkus</t>
  </si>
  <si>
    <t>ēst gatavošanas pulciņi, valodu pulciņi, modeļu</t>
  </si>
  <si>
    <t>radošais kvartāls un vieta kur var atnākt pasēdēt</t>
  </si>
  <si>
    <t>Manuprāt, viss ir labi, bet gribētu vairāk atpūtas vietas, kā arī kaut ko vairāk izglītībai.</t>
  </si>
  <si>
    <t>Dejas un volejbols</t>
  </si>
  <si>
    <t>Dažādus koncertus</t>
  </si>
  <si>
    <t>Dažādas izstādes</t>
  </si>
  <si>
    <t>Man nebija motivācijas, Nebija pieredzējušu, zinošu cilvēku, kam lūgt padomu vai palīdzību, Man nebija interese iesaistīties</t>
  </si>
  <si>
    <t>Manuprāt ka veselības</t>
  </si>
  <si>
    <t>festivālus</t>
  </si>
  <si>
    <t>rotaļu vietas, istabas.</t>
  </si>
  <si>
    <t>fortnite klubu un roblox</t>
  </si>
  <si>
    <t>Draugu dzīvesvietā, Atpūtas vietās (parks, pludmale, u.c.), sporta zālē</t>
  </si>
  <si>
    <t>jaunu pludmales kafeinīcu</t>
  </si>
  <si>
    <t>Nebija pieredzējušu, zinošu cilvēku, kam lūgt padomu vai palīdzību, Iepriekš man ir bijusi slikta pieredze, baidos, ka tā atkārtosies, Neatsaucīgi cilvēki, nevarēju atrast domubiedrus</t>
  </si>
  <si>
    <t>surf</t>
  </si>
  <si>
    <t>Vairak sporta pasākumus kur ir iekļauti visi sporta veidi arī vingrošana,dejošana u.t.t.</t>
  </si>
  <si>
    <t>Draugu dzīvesvietā, Atpūtas vietās (parks, pludmale, u.c.), Treniņos</t>
  </si>
  <si>
    <t>Lētākas izklaides</t>
  </si>
  <si>
    <t>Mākslas skolu</t>
  </si>
  <si>
    <t>kādus par mentālo veselību/atbalstu centru vai pulciņu.</t>
  </si>
  <si>
    <t>Draugu dzīvesvietā, Atpūtas vietās (parks, pludmale, u.c.), Mākslas skolā</t>
  </si>
  <si>
    <t>vairāk parkus, kafejnīcas, inovācijas centrus, veiklus.</t>
  </si>
  <si>
    <t>manuprāt, pietrūkst atpūtas un arī interešu pakalpojumi.</t>
  </si>
  <si>
    <t>esports skolu</t>
  </si>
  <si>
    <t>Futbola laukumā</t>
  </si>
  <si>
    <t>LIELS AKVAPARKS</t>
  </si>
  <si>
    <t>Sporta skolu vai klubu, gym zyzz the best &lt;3</t>
  </si>
  <si>
    <t>lgbtq Rīga</t>
  </si>
  <si>
    <t>Draugu dzīvesvietā, Skeitparkā, Jauniešu mājā, Ēstuvēs (kafejnīca, Hesburger, u.c.), Skolas pagalmā, vafele</t>
  </si>
  <si>
    <t>spa centrs</t>
  </si>
  <si>
    <t>liels spa centrs kur tu vari būt vafele</t>
  </si>
  <si>
    <t>kino ārā.</t>
  </si>
  <si>
    <t>nezinu.</t>
  </si>
  <si>
    <t>atpūtas vietas piemēram kino ārā.</t>
  </si>
  <si>
    <t>No drauga/-iem, No vecākiem, Skolā, Facebook, Instagram, Snapchat</t>
  </si>
  <si>
    <t>Pilsētas svētkus lūdzu, ar Singapūras satīnu lūdzu... Vēl es vēlētos apmeklēt basketbola spēles. Un es ļoti gribu ghetto games.. Un ja kas pagaišā gada Singapūras Satīna koncerts bija ļoti litttt.</t>
  </si>
  <si>
    <t>Draugu dzīvesvietā, Atpūtas vietās (parks, pludmale, u.c.), Skeitparkā, Ēstuvēs (kafejnīca, Hesburger, u.c.), Zem tilta, vai pie čigāņiem</t>
  </si>
  <si>
    <t>Es gribētu lielāku basketbola laukumu, un es gribu ļoti lielu akvaparku. Un lūdzu ieviesiet rimijā h&amp;m un new yorkeri.. es apsolu es visu izpirkšu. Ā un man ļoti nepatīk ventspils, jo ventspilī vairs nav Lemberga.</t>
  </si>
  <si>
    <t>Man nebija pietiekami daudz informācijas par to, kā iesaistīties, Nebija pieredzējušu, zinošu cilvēku, kam lūgt padomu vai palīdzību, Neatsaucīgi cilvēki, nevarēju atrast domubiedrus, Es dzīvoju vārvē</t>
  </si>
  <si>
    <t>Man liekas, ka pietrūkst apģērbu veikali, citreiz liekas ka pat apenes nopirkt te nevar.. jastaigā bez.</t>
  </si>
  <si>
    <t>vairāk pilsēt-svētku līdzīgus pasākumus AR SINGAPŪRAS SATĪNU. GHETTO GAMES!!!!</t>
  </si>
  <si>
    <t>Draugu dzīvesvietā, Atpūtas vietās (parks, pludmale, u.c.), Skeitparkā, Pulciņos, Ēstuvēs (kafejnīca, Hesburger, u.c.), savā pagrabā</t>
  </si>
  <si>
    <t>es gribu attīstītākus veikalus. kur ir cropp vai new yorkeris??</t>
  </si>
  <si>
    <t>atpūtas, gribu aizmirst savu 3 krievu valodā.</t>
  </si>
  <si>
    <t>Sporta skolu vai klubu, airēšana un mākslaskola</t>
  </si>
  <si>
    <t>šausmu trasi, kur tev kāds skrien no aizmugures, tu lien cauri kādai diezgan šaurai vietai un vel papildus kas jādomā vai arī tu tiec piesiets kādā tumšā istabā un pie tevis nāk kāds briesmonis, kamēr tas vien jau pimīzis bikses otram jaizvelk vins ārā.</t>
  </si>
  <si>
    <t>Draugu dzīvesvietā, Atpūtas vietās (parks, pludmale, u.c.), Pulciņos, ejot pastaigā gar ventu, pie manīm mājās</t>
  </si>
  <si>
    <t>kaķu kafejnīcu, kur varētu aiziet paēst un ar kaķiem paņemties</t>
  </si>
  <si>
    <t>nav ne jausmas. varētu vairāk veikalus, kā piemērams apģērba veikalus</t>
  </si>
  <si>
    <t>Atrakciju parku ar amerikāņu kalniņiem.</t>
  </si>
  <si>
    <t>Lielo ūdeskritumu</t>
  </si>
  <si>
    <t>Atpūtas vietas iekštelpās</t>
  </si>
  <si>
    <t>Psihologus</t>
  </si>
  <si>
    <t>Parkus, vietas, kur uzkavēties</t>
  </si>
  <si>
    <t>Ēstuves, kafejnīcas, restorāni</t>
  </si>
  <si>
    <t>Kino vakarus</t>
  </si>
  <si>
    <t>Suņu staigāšanas laukums</t>
  </si>
  <si>
    <t>Man nebija pietiekami daudz informācijas par to, kā iesaistīties, Man nebija motivācijas, Nebija pieredzējušu, zinošu cilvēku, kam lūgt padomu vai palīdzību</t>
  </si>
  <si>
    <t>Vakara pastaigas</t>
  </si>
  <si>
    <t>Pumptrack, piknika vietas, boulings</t>
  </si>
  <si>
    <t>ārā</t>
  </si>
  <si>
    <t>Pagaidām nav ideju</t>
  </si>
  <si>
    <t>Idk</t>
  </si>
  <si>
    <t>McDonald's</t>
  </si>
  <si>
    <t>Man nebija laika, Man nebija motivācijas, Nebija pieredzējušu, zinošu cilvēku, kam lūgt padomu vai palīdzību, Man nebija interese iesaistīties</t>
  </si>
  <si>
    <t>Jauniešu pasākumus</t>
  </si>
  <si>
    <t>…</t>
  </si>
  <si>
    <t>Rakstnieku pulciņš, kur var apspriest savu ideju grāmatai vai gūt padomu kā pareizāk veidot pasauli.</t>
  </si>
  <si>
    <t>Kaķu kafejnīca.</t>
  </si>
  <si>
    <t>Man nebija pietiekami daudz informācijas par to, kā iesaistīties, Nebija pieredzējušu, zinošu cilvēku, kam lūgt padomu vai palīdzību, Neatsaucīgi cilvēki, nevarēju atrast domubiedrus</t>
  </si>
  <si>
    <t>Arkāde, PC kafejnīca.</t>
  </si>
  <si>
    <t>Māksla</t>
  </si>
  <si>
    <t>Dejas, dziedāšanas, mākslas pulciņus</t>
  </si>
  <si>
    <t>Karaoke istabas, kafējnīcas parkos.</t>
  </si>
  <si>
    <t>Man nebija pietiekami daudz informācijas par to, kā iesaistīties, Man nebija laika, Man nebija motivācijas, Nebija pieredzējušu, zinošu cilvēku, kam lūgt padomu vai palīdzību, Neatsaucīgi cilvēki, nevarēju atrast domubiedrus, Nebija neviens ar ko varētu aiziet</t>
  </si>
  <si>
    <t>Vairākas augstskolas un tādas profesijas kā māksla, dejas, dziedāšana.</t>
  </si>
  <si>
    <t>nevienu</t>
  </si>
  <si>
    <t>spēlējot spēles</t>
  </si>
  <si>
    <t>īsti nevienu</t>
  </si>
  <si>
    <t>No drauga/-iem, Skolā, Snapchat, TikTok</t>
  </si>
  <si>
    <t>man ir pietiekami liela izvēle starp pulciņiem</t>
  </si>
  <si>
    <t>Pulciņos, Ēstuvēs (kafejnīca, Hesburger, u.c.), Skolas pagalmā</t>
  </si>
  <si>
    <t>atjaunoti basketbola grozi starp sētām un basketbola grozi ģimnāzijā.</t>
  </si>
  <si>
    <t>es nevaru atbildēt</t>
  </si>
  <si>
    <t>No drauga/-iem, No vecākiem, Skolā, Instagram, TikTok, Afišas/plakāti, pa tv</t>
  </si>
  <si>
    <t>datorspēļu sacensības.</t>
  </si>
  <si>
    <t>vienkarsi tadu vietu kur var atpusties</t>
  </si>
  <si>
    <t>Traviss scott koncertu #sickomode</t>
  </si>
  <si>
    <t>kanye west koncertu #Donda</t>
  </si>
  <si>
    <t>Maķīts un velviena maxima</t>
  </si>
  <si>
    <t>valodas</t>
  </si>
  <si>
    <t>No drauga/-iem, TikTok</t>
  </si>
  <si>
    <t>Draugu dzīvesvietā, Atpūtas vietās (parks, pludmale, u.c.), skolā</t>
  </si>
  <si>
    <t>No vecākiem, Skolā, Instagram, TikTok</t>
  </si>
  <si>
    <t>Batutu parku</t>
  </si>
  <si>
    <t>Atpūtas vietās (parks, pludmale, u.c.), skolā</t>
  </si>
  <si>
    <t>grupa "Raise a Suilen' koncerts</t>
  </si>
  <si>
    <t>Tautas bumbas pulciņu</t>
  </si>
  <si>
    <t>akvaparku, bolings, batutu istaba</t>
  </si>
  <si>
    <t>atpūtu vietas</t>
  </si>
  <si>
    <t>Travis Scoot koncert #sicomode</t>
  </si>
  <si>
    <t>Maķīts un Mxima xxx GUCCI STORE</t>
  </si>
  <si>
    <t>nav šķēršļi</t>
  </si>
  <si>
    <t>Kanye West koncerti</t>
  </si>
  <si>
    <t>akvaparkus, boulings, kartings</t>
  </si>
  <si>
    <t>Varbūt jauns parks kur pat 13+ bērniem būtu interesanti</t>
  </si>
  <si>
    <t>Skeitparka pārbaude</t>
  </si>
  <si>
    <t>Nē kādus</t>
  </si>
  <si>
    <t>Jaunu lielu Akvaparku</t>
  </si>
  <si>
    <t>Roku laužanas sacencības (arm wrestling)</t>
  </si>
  <si>
    <t>ārējās sporta zāles</t>
  </si>
  <si>
    <t>"Gaming" kafejnīca</t>
  </si>
  <si>
    <t>lazertags/peintbols utt.</t>
  </si>
  <si>
    <t>Atpūtas vietās (parks, pludmale, u.c.), reņķenes kurpītē</t>
  </si>
  <si>
    <t>manikira pulcins</t>
  </si>
  <si>
    <t>bolings, akavaparku atjauninatu,batutu iztabu</t>
  </si>
  <si>
    <t>jogas pulcins</t>
  </si>
  <si>
    <t>Vieta, kur, ja ir slikti laikapstākļi, ir kur aiziet un pasēdēt.</t>
  </si>
  <si>
    <t>Atrakciju parki</t>
  </si>
  <si>
    <t>Nav laiks tam</t>
  </si>
  <si>
    <t>batutu parks</t>
  </si>
  <si>
    <t>Māla darbnīcas</t>
  </si>
  <si>
    <t>skaistu parku</t>
  </si>
  <si>
    <t>Man nebija pietiekami daudz informācijas par to, kā iesaistīties, Man nebija motivācijas, Nebija pieredzējušu, zinošu cilvēku, kam lūgt padomu vai palīdzību, Man nebija interese iesaistīties, Iepriekš man ir bijusi slikta pieredze, baidos, ka tā atkārtosies, Neatsaucīgi cilvēki, nevarēju atrast domubiedrus</t>
  </si>
  <si>
    <t>militārā apmācība, kā tā darbojas.</t>
  </si>
  <si>
    <t>nepavadu laiku ar draugiem</t>
  </si>
  <si>
    <t>akvoparkus ar vairākām un augstākām trubām</t>
  </si>
  <si>
    <t>pārventā jaunas strūklakas, mājas un veikali (drēbēm, apaviem u.t.t.)</t>
  </si>
  <si>
    <t>Es labprāt Ventspilī vēlētos redzēt modes skates u.c</t>
  </si>
  <si>
    <t>Es labprāt vēlētos Ventspilī redzēt iepirkšanās centrus, izklaides vietas, kā jumpspace, atrakciju parkus u.c</t>
  </si>
  <si>
    <t>Iepirkšanās centri!</t>
  </si>
  <si>
    <t>Pastaigājoties</t>
  </si>
  <si>
    <t>Interesantākus koncertus</t>
  </si>
  <si>
    <t>Lielveikals</t>
  </si>
  <si>
    <t>kaut ko neredzētu!</t>
  </si>
  <si>
    <t>lielveikals!!!!!!!</t>
  </si>
  <si>
    <t>ATPŪTAS</t>
  </si>
  <si>
    <t>Skrituļošana</t>
  </si>
  <si>
    <t>Vairāk kafejnīcu, kur var apsēsties un pavadīt laiku/ilgstoši mācīties.</t>
  </si>
  <si>
    <t>Nepietiek vietas, kur var sēdēt iekšā un atpūsties, kad ir auksti.</t>
  </si>
  <si>
    <t>kino vakarus</t>
  </si>
  <si>
    <t>Draugu dzīvesvietā, Atpūtas vietās (parks, pludmale, u.c.), Pulciņos, Ēstuvēs (kafejnīca, Hesburger, u.c.), uz ielas</t>
  </si>
  <si>
    <t>apģērbu veikalus</t>
  </si>
  <si>
    <t>Man nebija laika, Man nebija motivācijas, Nebija pieredzējušu, zinošu cilvēku, kam lūgt padomu vai palīdzību, Man nebija interese iesaistīties, Neatsaucīgi cilvēki, nevarēju atrast domubiedrus</t>
  </si>
  <si>
    <t>vēl viens hesburgers, jo tur vienmēr ir pārpilīts, dažādi festivāli vai pludmales balītes</t>
  </si>
  <si>
    <t>No drauga/-iem, No vecākiem, Facebook, Instagram, Afišas/plakāti</t>
  </si>
  <si>
    <t>šlāgerpasākumus</t>
  </si>
  <si>
    <t>grīziņkalnu, getiņu</t>
  </si>
  <si>
    <t>veikali</t>
  </si>
  <si>
    <t>e-sporta turnirus</t>
  </si>
  <si>
    <t>vajadzētu kkādu jaunu atrakciju</t>
  </si>
  <si>
    <t>Kaut ko</t>
  </si>
  <si>
    <t>Akvaparks</t>
  </si>
  <si>
    <t>E sporta turnīru</t>
  </si>
  <si>
    <t>Datorspēļu klubu</t>
  </si>
  <si>
    <t>Ikdienā pulciņiem man nav laika, bet vēlētos vasaras laikā vairāk pasākumu/koncertu/vietas, kur jaunieši var izklaidēties.</t>
  </si>
  <si>
    <t>Vietas, kurās var pasēdēt ar draugiem un parunāt, nesalstot ārā.</t>
  </si>
  <si>
    <t>Manuprāt Ventspilī trūkst atpūtas un veselības pakalpojumi tieši jauniešiem.</t>
  </si>
  <si>
    <t>amerikāņu kalniņus</t>
  </si>
  <si>
    <t>Man nebija pietiekami daudz informācijas par to, kā iesaistīties, Man nebija laika, Nebija pieredzējušu, zinošu cilvēku, kam lūgt padomu vai palīdzību, Iepriekš man ir bijusi slikta pieredze, baidos, ka tā atkārtosies, Neatsaucīgi cilvēki, nevarēju atrast domubiedrus</t>
  </si>
  <si>
    <t>atrakcijas parks</t>
  </si>
  <si>
    <t>Atpūtas vietās (parks, pludmale, u.c.), Mežā</t>
  </si>
  <si>
    <t>rokdarbu veikalu</t>
  </si>
  <si>
    <t>Kafeinīcas, festivāli</t>
  </si>
  <si>
    <t>šlāger koncertus ,tallinas kavartālu tikai ventspili, KONCERTUS!!!!!!</t>
  </si>
  <si>
    <t>Draugu dzīvesvietā, SAVĀ HATĀ</t>
  </si>
  <si>
    <t>GETTIŅU, koncertus</t>
  </si>
  <si>
    <t>Nav nejausmas</t>
  </si>
  <si>
    <t>atputas jauniešiem</t>
  </si>
  <si>
    <t>Basketbola laukumā un futbola laukumā.</t>
  </si>
  <si>
    <t>Sporta bodi</t>
  </si>
  <si>
    <t>atpūtas jauniešiem.</t>
  </si>
  <si>
    <t>No drauga/-iem, No vecākiem, Skolā, Instagram, Snapchat, Afišas/plakāti</t>
  </si>
  <si>
    <t>interesantākas filmas kino</t>
  </si>
  <si>
    <t>Ventspils Jauniešu padomi</t>
  </si>
  <si>
    <t>Iekštelpu skeitparks</t>
  </si>
  <si>
    <t>Vajag izvietot vairāk miskastes, jo uz katra stūra var atrast stiklu un plastmasas izstrādājumus, bail, ka pastaigājoties ar suni, tas pats nepamanot, sevi savainos.</t>
  </si>
  <si>
    <t>e sporta turnīrus</t>
  </si>
  <si>
    <t>vajadzētu izklaides vietas</t>
  </si>
  <si>
    <t>Vairāk atvērtu koncertu</t>
  </si>
  <si>
    <t>Atvērtu vietu ar jumtu un krēsliem, galdiem, lai lietus laikā ar draugiem būtu kur patvērties.</t>
  </si>
  <si>
    <t>Atpūtas vietas pilsētā</t>
  </si>
  <si>
    <t>kulinārijas pulciņu</t>
  </si>
  <si>
    <t>Vairāk labus teātrus un koncertus.</t>
  </si>
  <si>
    <t>Jaunas takas pastaigām, boulingu.</t>
  </si>
  <si>
    <t>Nav pietiekami daudz un labu drēbju veikali. Vēl patiktu atrakciju parks, tāds liels ar karuseļiem.</t>
  </si>
  <si>
    <t>Es vēlētos pievienot aktiermākslu un programmēšanu</t>
  </si>
  <si>
    <t>viss jau ir</t>
  </si>
  <si>
    <t>kulinārijas pulciņš un mākslas skola</t>
  </si>
  <si>
    <t>Vairāk attīstīt teātra pilciņu</t>
  </si>
  <si>
    <t>Vasarā milzīgs ekrāns, kur var jebkurš aiziet un skatīties filmas, var arī mašīnā sēdēt.</t>
  </si>
  <si>
    <t>Lielus atrakciju parku (jauniešiem tas patīk) Ar lieliem karuseļiem. boulings.</t>
  </si>
  <si>
    <t>Sporta sacensības/spēles (slidošana, basketbola spēles, u.c.), Kūltūras pasākumus (teātris, piemiņas dienas, mākslas izstādes, u.c.), Izglītības pasākumus (jomas/ievirzes meistarklases, darbnīcas, lekcijas, u.c.)</t>
  </si>
  <si>
    <t>Badmintonu</t>
  </si>
  <si>
    <t>Janiešu kvartālu</t>
  </si>
  <si>
    <t>Neatsaucīgi cilvēki, nevarēju atrast domubiedrus, Budžeta problēmas</t>
  </si>
  <si>
    <t>Projekti skolēniem</t>
  </si>
  <si>
    <t>Jauniešiem paredzētu vietu, kur var vienkārši aiziet un būt.</t>
  </si>
  <si>
    <t>Ar uzņēmējdarbību saistītus pasākumus (lekcijas, meistarklases, u.c.), Kūltūras pasākumus (teātris, piemiņas dienas, mākslas izstādes, u.c.)</t>
  </si>
  <si>
    <t>Plašāku klāstu</t>
  </si>
  <si>
    <t>Draugu dzīvesvietā, Atpūtas vietās (parks, pludmale, u.c.), Pulciņos, Jauniešu mājā, Ēstuvēs (kafejnīca, Hesburger, u.c.)</t>
  </si>
  <si>
    <t>..</t>
  </si>
  <si>
    <t>No drauga/-iem, No vecākiem, Skolā, Instagram, Snapchat</t>
  </si>
  <si>
    <t>Hip-hop deju pulciņu un vietējus dance battles</t>
  </si>
  <si>
    <t>Multifunkcionālu, iekštelpu atpūtas vietu, kurā būtu pieejamas deju zāles, sporta spēļu laukumi, galda spēļu telpas u.t.t.</t>
  </si>
  <si>
    <t>Man nebija laika, Iepriekš man ir bijusi slikta pieredze, baidos, ka tā atkārtosies, Neatsaucīgi cilvēki, nevarēju atrast domubiedrus</t>
  </si>
  <si>
    <t>Dažādas izglītojošas programmas, kurā var apgūt biznesu, ieguldīšanu, pamata likumus - noderīgas dzīves lietas, kuras skolās īsti nemāca.</t>
  </si>
  <si>
    <t>Jaunus cīņas sporta veidus, kur treneri saprot latviešu valodu</t>
  </si>
  <si>
    <t>Draugu dzīvesvietā, Atpūtas vietās (parks, pludmale, u.c.), Sporta zāle aka gym</t>
  </si>
  <si>
    <t>Boulingu, vietu kur ir normāli boksa maisi</t>
  </si>
  <si>
    <t>zaļumballe</t>
  </si>
  <si>
    <t>Nemāku atbildēt</t>
  </si>
  <si>
    <t>atbalsts mācībās</t>
  </si>
  <si>
    <t>Skolā, Facebook, Instagram, Snapchat, Afišas/plakāti</t>
  </si>
  <si>
    <t>Online Spēļu turniri priekš jauniešiem</t>
  </si>
  <si>
    <t>Bezmaksas koncertus, diskotēkas vai balles</t>
  </si>
  <si>
    <t>Chill silta vietiņa kur var uzturēties ziemā.</t>
  </si>
  <si>
    <t>Kādi koncerti + vokālā izglītība</t>
  </si>
  <si>
    <t>Atpūtas vietās (parks, pludmale, u.c.), Pulciņos, Ēstuvēs (kafejnīca, Hesburger, u.c.), Skolas pagalmā</t>
  </si>
  <si>
    <t>Ļoti pietrūkst zaļumballes</t>
  </si>
  <si>
    <t>Draugu dzīvesvietā, Atpūtas vietās (parks, pludmale, u.c.), Ēstuvēs (kafejnīca, Hesburger, u.c.), Skolas pagalmā, manās mājās</t>
  </si>
  <si>
    <t>jauku sēdēšanas vietiņu pie jūras, tadu nojumīti ar mini lampiņām hahahah</t>
  </si>
  <si>
    <t>palīdzība skolas jautājumos</t>
  </si>
  <si>
    <t>Pašpārvalde</t>
  </si>
  <si>
    <t>Nevien</t>
  </si>
  <si>
    <t>Maja</t>
  </si>
  <si>
    <t>Kir normal var pasedet</t>
  </si>
  <si>
    <t>Nekad</t>
  </si>
  <si>
    <t>Diskotēku pārventā ar mūsdienīgo mūziku</t>
  </si>
  <si>
    <t>Draugu dzīvesvietā, Laukā</t>
  </si>
  <si>
    <t>Jauniešu diskotēkas</t>
  </si>
  <si>
    <t>no nevien</t>
  </si>
  <si>
    <t>saistītus ar videospēlēm</t>
  </si>
  <si>
    <t>ar mašīnu braukā</t>
  </si>
  <si>
    <t>arcade zāli.</t>
  </si>
  <si>
    <t>datoru detaļu veikals</t>
  </si>
  <si>
    <t>Spēles</t>
  </si>
  <si>
    <t>Kafejnīca</t>
  </si>
  <si>
    <t>kino pulciņu</t>
  </si>
  <si>
    <t>Ēstuvēs (kafejnīca, Hesburger, u.c.), Skolas pagalmā</t>
  </si>
  <si>
    <t>Skolā, Facebook, Instagram, Snapchat</t>
  </si>
  <si>
    <t>kaut ko vairāk pusaudžiem, kādus koncertus vai ko tādu</t>
  </si>
  <si>
    <t>Atpūtas vietās (parks, pludmale, u.c.), Ēstuvēs (kafejnīca, Hesburger, u.c.), mašīnā braukājot</t>
  </si>
  <si>
    <t>No drauga/-iem, Skolā, Facebook, TikTok, Afišas/plakāti</t>
  </si>
  <si>
    <t>Saistītus ar tehnoloģiju, vēsturi.</t>
  </si>
  <si>
    <t>Pēc manām domām visa veida vietas un veidi Ventspilī jau ir.</t>
  </si>
  <si>
    <t>Saistīts ar tehnoloģiju/gaming.</t>
  </si>
  <si>
    <t>Draugu dzīvesvietā, Atpūtas vietās (parks, pludmale, u.c.), Skeitparkā, Ar draugiem ejam uz dirtiem(no zemes izveidotas rampas) un ar BMX riteņiem macamies jaunus trikus.</t>
  </si>
  <si>
    <t>Veletos pumptrack trasi lai ar draugiem kad nav ko darit varetu aizbraukt un pabraukat ar riteņiem pa trasi</t>
  </si>
  <si>
    <t>Sporta sacensības/spēles (slidošana, basketbola spēles, u.c.), Izklaides pasākumus (koncerti, izlaušanās spēles, kino, u.c.), ghetto games</t>
  </si>
  <si>
    <t>lidziga jauniešu majai, bet publiskaka vietaa</t>
  </si>
  <si>
    <t>neesmu parliecinats</t>
  </si>
  <si>
    <t>Atpūtas vietās (parks, pludmale, u.c.), Skeitparkā, Pulciņos, Ēstuvēs (kafejnīca, Hesburger, u.c.)</t>
  </si>
  <si>
    <t>Aktivitāšu vietas</t>
  </si>
  <si>
    <t>Neesmu par to domāju</t>
  </si>
  <si>
    <t>Draugu dzīvesvietā, Atpūtas vietās (parks, pludmale, u.c.), Skeitparkā, Pulciņos, Ēstuvēs (kafejnīca, Hesburger, u.c.), Skolas pagalmā</t>
  </si>
  <si>
    <t>Badmintona klubs</t>
  </si>
  <si>
    <t>Diskoteka</t>
  </si>
  <si>
    <t>Sporta klubi</t>
  </si>
  <si>
    <t>Diskotēkas klubs</t>
  </si>
  <si>
    <t>Man viss patīk pagaidām</t>
  </si>
  <si>
    <t>nekādus, es to ne apmeklēšu</t>
  </si>
  <si>
    <t>es pavadu laiku ar draugiem ārpus skolas vai majas</t>
  </si>
  <si>
    <t>man vienalga es sēžu mājās</t>
  </si>
  <si>
    <t>tadus nav</t>
  </si>
  <si>
    <t>Nevienus</t>
  </si>
  <si>
    <t>Nevienas</t>
  </si>
  <si>
    <t>Man viss apmierina</t>
  </si>
  <si>
    <t>Aha parka - tipa veidīgos</t>
  </si>
  <si>
    <t>Fotogrāfijas konkurs</t>
  </si>
  <si>
    <t>Atpūtas vietās (parks, pludmale, u.c.), Skeitparkā, Basketbola laukumos</t>
  </si>
  <si>
    <t>Iekšējais skateparks</t>
  </si>
  <si>
    <t>Vairāk izskaidrojums ka kuram lietām</t>
  </si>
  <si>
    <t>Nezinu, neinteresē</t>
  </si>
  <si>
    <t>Sporta</t>
  </si>
  <si>
    <t>Sporta skolu vai klubu, Spēļu sporta pulciņu (šahs, galda hokejs, e-sports, u.c.), Svaru zāle</t>
  </si>
  <si>
    <t>N</t>
  </si>
  <si>
    <t>Jaunu svara zāli tuvu tehnikumam, basketbola halles svara zālē ir mazina un tur dažreiz nav ko elpot jo ir sabazti daudz cilvēki vienā zāle</t>
  </si>
  <si>
    <t>Man nebija pietiekami daudz informācijas par to, kā iesaistīties, Man nebija laika, Nebija pieredzējušu, zinošu cilvēku, kam lūgt padomu vai palīdzību, Iepriekš man ir bijusi slikta pieredze, baidos, ka tā atkārtosies</t>
  </si>
  <si>
    <t>No drauga/-iem, Facebook</t>
  </si>
  <si>
    <t>Cīņas sporta pulciņus vairāk.</t>
  </si>
  <si>
    <t>Atvērtā tipa svara zāli.</t>
  </si>
  <si>
    <t>Velosipēdu trases</t>
  </si>
  <si>
    <t>Kaut kas par mašīnām</t>
  </si>
  <si>
    <t>Motormuzeju vai kaut ko tamlīdzīgu</t>
  </si>
  <si>
    <t>Nevarēšu atbildēt</t>
  </si>
  <si>
    <t>kērlings tehnikuma gaitenī</t>
  </si>
  <si>
    <t>Atpūtas vietās (parks, pludmale, u.c.), Skeitparkā, Pulciņos, Ēstuvēs (kafejnīca, Hesburger, u.c.), Skolas pagalmā</t>
  </si>
  <si>
    <t>Wolt</t>
  </si>
  <si>
    <t>Kērlings</t>
  </si>
  <si>
    <t>BoUlings</t>
  </si>
  <si>
    <t>Šaušanas pulciņš/paintball</t>
  </si>
  <si>
    <t>Pulciņos, Skolas pagalmā, Pie ezera(Usmā)</t>
  </si>
  <si>
    <t>Bibliotekā, lasot grāmats.</t>
  </si>
  <si>
    <t>Veselība un atpūtas, aktivitātes.</t>
  </si>
  <si>
    <t>Paintball/Šaušanas pulciņs</t>
  </si>
  <si>
    <t>Dabas parki, pajumta vietas kur var pavadīt laiku ar draugiem kad ārā ir auksti</t>
  </si>
  <si>
    <t>Man nebija pietiekami daudz informācijas par to, kā iesaistīties, Nebija pieredzējušu, zinošu cilvēku, kam lūgt padomu vai palīdzību, Iepriekš man ir bijusi slikta pieredze, baidos, ka tā atkārtosies</t>
  </si>
  <si>
    <t>Nezinu, nēsu īsti par to interesējies</t>
  </si>
  <si>
    <t>Īpaši neinteresē</t>
  </si>
  <si>
    <t>Interesantākus parkus, jezza bāri utt</t>
  </si>
  <si>
    <t>Nezinu parasti pavadu laiku Rīgā ar draugiem dzīvoklí muzicējot, gatavojot est, klausoties mūziku un pastaigājoties pa parkiem un pasākumiem</t>
  </si>
  <si>
    <t>Skolā, Facebook, Afišas/plakāti</t>
  </si>
  <si>
    <t>Jauniešu jaundarbu koncerti</t>
  </si>
  <si>
    <t>Studijā (mūzikas)</t>
  </si>
  <si>
    <t>Ir pietiekami :)</t>
  </si>
  <si>
    <t>Kori, ansambli , dejas, Dziedāšana</t>
  </si>
  <si>
    <t>Koncerti,teātra izrādes</t>
  </si>
  <si>
    <t>Teātris</t>
  </si>
  <si>
    <t>Atpūtas,izklaides</t>
  </si>
  <si>
    <t>Kori, ansambli , dejas, Spēļu sporta pulciņu (šahs, galda hokejs, e-sports, u.c.), Mūzikas skola</t>
  </si>
  <si>
    <t>Pasākumus dabā ,piemēram, orientēšanās utt.</t>
  </si>
  <si>
    <t>Atpūtas.</t>
  </si>
  <si>
    <t>Balles, kas būtu iespēja jauniešiem atpūsties no mācību rutīnas, uzlādēties ar pozitīvām emocijām un iegūt jaunus draugus.</t>
  </si>
  <si>
    <t>Mūzikas</t>
  </si>
  <si>
    <t>Parks</t>
  </si>
  <si>
    <t>Veselības, atpūtas, izglītības</t>
  </si>
  <si>
    <t>pulciņus, kur muzikanti (jebkura žanra pārstāvji: klasiķi, džezisti, POP, roks utt)</t>
  </si>
  <si>
    <t>aktīvas atpūtas iestādes (piem, batutu mājas utt.)</t>
  </si>
  <si>
    <t>man šķiet, ka Ventspilī derētu vairāk aktīvo atpūtu iestādes, pulciņi, kur var parunāt pa dzīvi, veselību utt. un iepazīties tuvāk ar cilvēkiem un satikt jaunus draugus</t>
  </si>
  <si>
    <t>Es labprāt apmeklētu visu aktīvo, kā arī veselīgo dzīvesveidu veicinošās, vislabāk āra nodarbības pēc stundām.</t>
  </si>
  <si>
    <t>Bezmaksas sporta/komandu spēles zem jumta.</t>
  </si>
  <si>
    <t>Varētu būt kādas radošas āra aktivitātes visas diens garumā kas būtu veselīga laika pavadīšana.</t>
  </si>
  <si>
    <t>Dzīvās dabas koncerti</t>
  </si>
  <si>
    <t>Atjaunotu iekšējo skeitparku; vieta, kur iedzert ledus kafiju :D</t>
  </si>
  <si>
    <t>Putnu vērošanas vai modes pulciņus</t>
  </si>
  <si>
    <t>Es diemžēl nezinu</t>
  </si>
  <si>
    <t>Pirmo gadu esmu Ventspilī un domāju, ka viss ir tīri normāli :)</t>
  </si>
  <si>
    <t>Alternatīvās mūzikas festivālus vai koncertus</t>
  </si>
  <si>
    <t>Parkus ar vairāk dabu tajos</t>
  </si>
  <si>
    <t>Manuprāt, trūkst jebkādi pasākumi jauniešiem, kas nav saistīti ar popkultūru.</t>
  </si>
  <si>
    <t>Ventspils Augstkolas Mūžizglītības centrs, Biznesa atbalsta centrs, Ventspils Augsto tehnoloģiju parks, Ventspils Jaunrades nams, Ventspils Jauniešu māja</t>
  </si>
  <si>
    <t>Biznesa atbalsta centrs, Ventspils Augsto tehnoloģiju parks</t>
  </si>
  <si>
    <t>Vairāk tieši neformālās aktivitātes dažādās jomās, līdzīgi kā Rīgā, ko organizē dazadas NVO. Lekcijas, meistarklases, stāstu vakari.</t>
  </si>
  <si>
    <t>Boulings, Lāzertags, Vairāk bārus, ar plašām telpām, kur taisīt koncertus, aktivitātes, vai vienkārši vakarā aiziet pasēdēt.</t>
  </si>
  <si>
    <t>Skaista, sakopta un mierīga pilsēta. Laba vieta ģimenes veidošanai, draugi.</t>
  </si>
  <si>
    <t>VeA SP pasākumi, Semestra ieskandināšanas svētki, Jauniešu mājas filmu vakari, no sociālajiem tīkliem FB un IG</t>
  </si>
  <si>
    <t xml:space="preserve">Daudz nezinu, bet, kad vajadzēs atradīšu internetā </t>
  </si>
  <si>
    <t xml:space="preserve">Labi apmaksāts darbs un iespēja atrast labu mājokli, pieejama un kvalitatīva veselības aprūpe, šobrīd ir grūti atrast ģimenes ārstu un tikt pierakstā pie speciālistiem. </t>
  </si>
  <si>
    <t>Informācijas trūkums, sezonalitāte, nerakstītie likumi no pašvaldības puses, Lemberga ēras ēnas</t>
  </si>
  <si>
    <t>Izglītība, Informācijas un komunikācijas tehnoloģijas, Interešu parstavniecība, NVO, projektu vadība</t>
  </si>
  <si>
    <t xml:space="preserve">Azeron, Accenture, TestDevLab. Moderni un atvērti inovācijām, labs mārketings sociālajos tīklos. </t>
  </si>
  <si>
    <t>Biznesa atbalsta centrs, Ventspils Augsto tehnoloģiju parks, Ventspils Jaunrades nams, Ventspils Jauniešu māja</t>
  </si>
  <si>
    <t>Ventspils Jauniešu māja</t>
  </si>
  <si>
    <t>Programmēšana iesācējiem, Teātra māksla</t>
  </si>
  <si>
    <t>Boulings, Braukšana ar kartingu, kvadraciklu, Batutu parks, Mini-golfs, Spēļu arkādes, vai vieta, kur ar draugiem spēlēt spēles.</t>
  </si>
  <si>
    <t>Man nav ko darīt Ventspilī kā jaunietim augstskolā, mani draugi un ģimene dzīvo Rīgā, Rīgā man būtu vairāk darba iespēju.</t>
  </si>
  <si>
    <t>Jauniešu mājas pasākumi, kā Šausmu trase un pop-up escape rooms. Bet neko citu.</t>
  </si>
  <si>
    <t>Neesmu interesējies</t>
  </si>
  <si>
    <t>Atrast vietu, kur dzīvot, kas būtu pietiekami liela jaunai ģimenei.</t>
  </si>
  <si>
    <t>Dārgas ofisu vietas.</t>
  </si>
  <si>
    <t>Uzņēmējdarbība, Students</t>
  </si>
  <si>
    <t>Accenture un TestDevLab, jo redzu cik ļoti Accenture iegulda studentos un cik šķietami laba ir darba vide. TestDevLab vienmēr ir bijuši pretīmnākoši studentiem un noalgo cilvēkus skatoties uz prasmēm, nevis izglītību.</t>
  </si>
  <si>
    <t>Ventspils Augstkolas Mūžizglītības centrs, Mācību centrs “BUTS”, Biznesa atbalsta centrs, Ventspils Augsto tehnoloģiju parks, Ventspils Jaunrades nams, Ventspils Jauniešu māja</t>
  </si>
  <si>
    <t>Biznesa atbalsta centrs</t>
  </si>
  <si>
    <t>Boulings, Braukšana ar kartingu, kvadraciklu, Lāzertags, Batutu parks, Mini-golfs</t>
  </si>
  <si>
    <t>1.Skaista un mierīga pilsēta
2. Laba vieta ģimenēm, bērniem ir daudz kā pieejama un daudz iespēju sportot un izglītoties.
3. Es gribu palīdzēt Ventspilij kļūt par labāku un atraktīvāku pilsētu visiem</t>
  </si>
  <si>
    <t>Helovīnu baiļu trase jauniešu mājā,</t>
  </si>
  <si>
    <t>atrast vietu bērnu dārzā</t>
  </si>
  <si>
    <t>Nav iespējams dabūt telpas savam uzņēmumam par saprātīgu cenu.</t>
  </si>
  <si>
    <t>Uzņēmējdarbība, Informācijas un komunikācijas tehnoloģijas</t>
  </si>
  <si>
    <t>Accenture, TesDevLab, jo tie ir uzņēmumi, kuri ir virzīti un inovācijām un attīstību</t>
  </si>
  <si>
    <t>Pašlaik neapmeklēju</t>
  </si>
  <si>
    <t>Debates</t>
  </si>
  <si>
    <t>Nesaistoša vide, preču nepieejamība, pirktspēja ir maza</t>
  </si>
  <si>
    <t>Agrāk piedalījos jauniešu konferencēs, tos popularizēja sociālos tīklos</t>
  </si>
  <si>
    <t>Dažādi atbalsta pasākumi</t>
  </si>
  <si>
    <t>Es nejustos pilnībā labi veidot ģimeni šeit, ja profesionālajā jomā nejustos piepildīta</t>
  </si>
  <si>
    <t xml:space="preserve">Nepietiekama pirktspēja </t>
  </si>
  <si>
    <t>Biotehnoloģija</t>
  </si>
  <si>
    <t>VTT - savu darba apjomu dēļ, šķiet, ka tur iespējams gūt neatsveramu pieredzi</t>
  </si>
  <si>
    <t>Cik stundas nedēļā Tu pavadi nodarbībās vai pilsētas veidotās aktivitātēs?</t>
  </si>
  <si>
    <t>Kādi ir Tavi priekšstati par Ventspilī rīkotajām aktivitātem/pulciņiem jauniešiem?</t>
  </si>
  <si>
    <t>Kādi ir Tavi priekšstati par profesionālās un augstākās izglītības iegūšanu Ventspilī?</t>
  </si>
  <si>
    <t>Cik stundas nedēļā Tu pavadi nodarbojoties ar sportu vai aktīvo atpūtu?</t>
  </si>
  <si>
    <t>Cik stundas nedēļā Tu pavadi ar saviem draugiem/partneri ārpus mājas?</t>
  </si>
  <si>
    <t>Kur, ārpus mājas, Tu parasti pavadi laiku ar draugiem/partneri?</t>
  </si>
  <si>
    <t>Kādi kultūras/izklaides/atpūtas pasākumi, Tavuprāt, trūkst Ventspilī?</t>
  </si>
  <si>
    <t>Par kādiem Ventspils jauniešu veidotiem pasākumiem esi dzirdējis? Vai esi tajos piedalījies? Kur par tiem dzirdēji?</t>
  </si>
  <si>
    <t>Kādi ir bijuši lielākie šķērsļi, kas atturējuši Tevi no aktīvas iesaites organizācijās un aktivitātes, kuras pārstav jauniešu intereses Ventspilī?</t>
  </si>
  <si>
    <t>Vai Tu plāno palikt Ventspilī un veidot savu dzīvi šeit?</t>
  </si>
  <si>
    <t>Kādi ir 2 galvenie iemesli kāpēc Tu izvēlies palikt?</t>
  </si>
  <si>
    <t>Ja Tu nolemtu pamest Ventspili, kādi ir 2 galvenie iemesli?</t>
  </si>
  <si>
    <t>Положительно</t>
  </si>
  <si>
    <t>Izklaides vietās (Klondaika, Zaļais namiņš, Jauniešu māja, kino), Staigājot pa pilsētu, parkiem</t>
  </si>
  <si>
    <t>Koncerti (festivāli, reivi, zaļumballes, diskotēkas, u.c.), Izstādes (mākslas galerija, rokdarbu izstāde, keramikas izstāde, modernas mākslas izstāde)</t>
  </si>
  <si>
    <t>Побольше развлекательных заведений</t>
  </si>
  <si>
    <t>Отдых</t>
  </si>
  <si>
    <t>Patīk dzīvesveids, dzīvojot Ventspilī</t>
  </si>
  <si>
    <t>Jaunieši ir neaiktīvi, ļoti maz, kuri ir aktīvi un grib kaut-ko organizēt</t>
  </si>
  <si>
    <t>Man patīk augstkola, bet ne daudz kur var azbūt noirmālu augstāku izglītību.</t>
  </si>
  <si>
    <t>Izklaides vietās (Klondaika, Zaļais namiņš, Jauniešu māja, kino), Kafejnīcās, restorānos, Staigājot pa pilsētu, parkiem</t>
  </si>
  <si>
    <t>Koncerti (festivāli, reivi, zaļumballes, diskotēkas, u.c.), Izstādes (mākslas galerija, rokdarbu izstāde, keramikas izstāde, modernas mākslas izstāde), Aktīvā atpūta (pārgājieni, riteņbraucieni, Ghetto Games, u.c.), Brīvprātīgais darbs (talkas, labdarības pasākumi, ESC veidoti pasākumi, u.c.)</t>
  </si>
  <si>
    <t>Lielu koncertrzāli</t>
  </si>
  <si>
    <t>Nē, dzirdēju tikai par Jauniešu māju un viss.</t>
  </si>
  <si>
    <t>Izglītība</t>
  </si>
  <si>
    <t>Nav karjeras izaugsmes iespēju, Nav man piemērotas turpmākās izglītības iespējas</t>
  </si>
  <si>
    <t>man patīk</t>
  </si>
  <si>
    <t>Nodarbojoties ar sporta aktivitātēm (sporta klubi, basketbols, volejbols, skeitparks u.c.), Staigājot pa pilsētu, parkiem</t>
  </si>
  <si>
    <t>Koncerti (festivāli, reivi, zaļumballes, diskotēkas, u.c.), Aktīvā atpūta (pārgājieni, riteņbraucieni, Ghetto Games, u.c.)</t>
  </si>
  <si>
    <t>Pārsvarā viss tiek rīkots maziem bērniem</t>
  </si>
  <si>
    <t>Izvēle ir ļoti maza</t>
  </si>
  <si>
    <t>Kafejnīcās, restorānos, Staigājot pa pilsētu, parkiem</t>
  </si>
  <si>
    <t>Koncerti (festivāli, reivi, zaļumballes, diskotēkas, u.c.), Izstādes (mākslas galerija, rokdarbu izstāde, keramikas izstāde, modernas mākslas izstāde), Aktīvā atpūta (pārgājieni, riteņbraucieni, Ghetto Games, u.c.)</t>
  </si>
  <si>
    <t>No klases biedriem, nav sanācis piedalīties</t>
  </si>
  <si>
    <t>Vairāk profesionālās izglītības iespējas</t>
  </si>
  <si>
    <t>Nav karjeras izaugsmes iespēju, Šeit ir garlaicīgi</t>
  </si>
  <si>
    <t>Viss notiek cikliski, ļoti maz jaunumu!</t>
  </si>
  <si>
    <t>Tā kā pati palieku mācīties Ventspilī, uzskatu, ka viss ir super!</t>
  </si>
  <si>
    <t>Izklaides vietās (Klondaika, Zaļais namiņš, Jauniešu māja, kino), Nodarbojoties ar sporta aktivitātēm (sporta klubi, basketbols, volejbols, skeitparks u.c.), Staigājot pa pilsētu, parkiem</t>
  </si>
  <si>
    <t>Koncerti (festivāli, reivi, zaļumballes, diskotēkas, u.c.)</t>
  </si>
  <si>
    <t>Vēlētos redzēt brīvāka veida pasākumus. Apmeklē ko gribi, ej kur gribi un kad gribi.</t>
  </si>
  <si>
    <t>Iesaistos Jauniešu Mājas darbībā, tā kā zinu par visiem pasākumiem!</t>
  </si>
  <si>
    <t>Mums trūkst vietu, kur jaunieši varētu atpūsties Pārventā!</t>
  </si>
  <si>
    <t>Manuprāt, Ventspilī ir diezgan plaša izvēle pulciņiem, vairāk gan sākumskolas un pamatskolas vecuma bērniem.</t>
  </si>
  <si>
    <t>Uzskatu, ka Ventspils ir labi nodrošinājusi izglītības iegūšanas iespējas. Ir vairākas vidusskolas un arī augstskola ar pieprasītu profesiju fakultātām.</t>
  </si>
  <si>
    <t>Staigājot pa pilsētu, parkiem, Eju ciemos</t>
  </si>
  <si>
    <t>Boulings, batutu parks (piemēram, kā Rīgā Jump Space), kaut ko līdzīgu Biķernieku trasei, kur jebkurš ar savu automašīnu varētu braukt</t>
  </si>
  <si>
    <t>Es piedalījos Jauniešu mājas šausmu trasē, apmeklēju Jauniešu mājas escape room</t>
  </si>
  <si>
    <t>Aktīvās atpūtas pakalpojumi.</t>
  </si>
  <si>
    <t>man šķiet ir liela izvēle pulciņu ziņā</t>
  </si>
  <si>
    <t>ir iespēja mācīties,,,ventspils Augstskolā</t>
  </si>
  <si>
    <t>Staigājot pa pilsētu, parkiem</t>
  </si>
  <si>
    <t>zaļumballes</t>
  </si>
  <si>
    <t>ne.</t>
  </si>
  <si>
    <t>Labi attīstīti</t>
  </si>
  <si>
    <t>Ļoti plašas uz izvērtas iespējas</t>
  </si>
  <si>
    <t>Izklaides vietās (Klondaika, Zaļais namiņš, Jauniešu māja, kino), Nodarbojoties ar aktīvo atpūtu (velobraucieni, pārgājieni, orientēšanās, u.c.)</t>
  </si>
  <si>
    <t>Aktīvā atpūta (pārgājieni, riteņbraucieni, Ghetto Games, u.c.)</t>
  </si>
  <si>
    <t>Neesmu dzīrdejis neko</t>
  </si>
  <si>
    <t>Nav man piemērotas turpmākās izglītības iespējas</t>
  </si>
  <si>
    <t>Ja tādi arī ir~tad nav pietiekami reklamēti,lai es par tiem uzzinātu laicīgi.</t>
  </si>
  <si>
    <t>Ja vien tu neesi tulkotājs,Venstpilī tev pēc vidusskolas vairs nav ko mācīties</t>
  </si>
  <si>
    <t>Izklaides vietās (Klondaika, Zaļais namiņš, Jauniešu māja, kino), Nodarbojoties ar aktīvo atpūtu (velobraucieni, pārgājieni, orientēšanās, u.c.), Staigājot pa pilsētu, parkiem</t>
  </si>
  <si>
    <t>Koncerti (festivāli, reivi, zaļumballes, diskotēkas, u.c.), Domnīcas (sarunu festivāls, diskusijas, meisterklases, darbnīcas u.c.), Izstādes (mākslas galerija, rokdarbu izstāde, keramikas izstāde, modernas mākslas izstāde), Aktīvā atpūta (pārgājieni, riteņbraucieni, Ghetto Games, u.c.)</t>
  </si>
  <si>
    <t>Pasīvās atpūtas</t>
  </si>
  <si>
    <t>Antivalentīns</t>
  </si>
  <si>
    <t>Man nebija pietiekami daudz informācijas par to, kā iesaistīties, Man nebija laika, Nebija pieredzējušu, zinošu cilvēku, kam lūgt padomu vai palīdzību, Man nebija interese iesaistīties, Iepriekš man ir bijusi slikta pieredze, baidos, ka tā atkārtosies</t>
  </si>
  <si>
    <t>Visi 3</t>
  </si>
  <si>
    <t>Nevaru atļauties pārvākties/dzīvot citur</t>
  </si>
  <si>
    <t>Iespēju ir daudz un dažādi</t>
  </si>
  <si>
    <t>Ir pietiekamas izvēles</t>
  </si>
  <si>
    <t>Līdzīgu vietu klondaikai</t>
  </si>
  <si>
    <t>Neesmu dzirdējusi</t>
  </si>
  <si>
    <t>atpūtas pakalpojumi</t>
  </si>
  <si>
    <t>Ok</t>
  </si>
  <si>
    <t>Nodarbojoties ar sporta aktivitātēm (sporta klubi, basketbols, volejbols, skeitparks u.c.)</t>
  </si>
  <si>
    <t>Lidl</t>
  </si>
  <si>
    <t>Iekšējais skeitparks</t>
  </si>
  <si>
    <t>Piederības sajūta pilsētai</t>
  </si>
  <si>
    <t>Labi</t>
  </si>
  <si>
    <t>Reivus pie jūras</t>
  </si>
  <si>
    <t>Nēesmu dzirdējusi</t>
  </si>
  <si>
    <t>Mentālās veselības pakalpojumi</t>
  </si>
  <si>
    <t>Neitrāli</t>
  </si>
  <si>
    <t>Izklaides vietās (Klondaika, Zaļais namiņš, Jauniešu māja, kino)</t>
  </si>
  <si>
    <t>Basketbolu korti</t>
  </si>
  <si>
    <t>Neesmu</t>
  </si>
  <si>
    <t>Baudas</t>
  </si>
  <si>
    <t>Basketbols</t>
  </si>
  <si>
    <t>Pulciņus neapmeklēju, taču dažādi tiešsaistes kursi pašizaugsmei un profesionālajai izaugsmei ir mans šā brīža interešu loks.</t>
  </si>
  <si>
    <t>Pašlaik Ventspilī pulciņus neapmeklēju, taču apmeklēju pasākumus, kurus var pavadīt kopā ar draugiem vai ģimeni (vakara pastaigas, Ventspils svētki utt.)</t>
  </si>
  <si>
    <t>Ventspils augstskola un dažādu lielo universitāšu filiāles, kas arī piedāvā dažādas programmas augstākās izglītības iegūšanai.</t>
  </si>
  <si>
    <t>Es domāju, ka Covid pandēmijas dēļ, es tik ļoti pieradu sēdēt mājās un neko neapmeklēt, ka man pat ir grūti atbildēt, kad pajautās, kas man pietrūkst, jo es reti kaut ko apmeklēju. Arī, ja kaut kas notiek ir grūti uzķert informāciju par to (pārāk maz reklamēts, vai arī pārāk maz socializējos ;) ) )</t>
  </si>
  <si>
    <t>Es nezinu vai tas būtu pietiekami daudz apmeklēts, bet man personīgi pietrūkst boulings. Pietrūkst vieta, kur aiziet ar draugu kompāniju un aktīvi, taču tajā pašā lakā mierīgi pavadīt vakaru. Šajā brīdī tāda ir tikai slidotava un Lemberga hūte, kā arī, ja ir izlaušanās istabas (ja tādas vēl ventspilī vispār ir), tad tās tomēr apmeklē noteiktu skaitu reižu, jo ar laiku apnīk.</t>
  </si>
  <si>
    <t>Zinu, ka vasarā pludmales kafejnīcā "Saulīte" pie jūras bija dažādī koncerti, kas, it īpaši, skaistā vakarā bija super. Bieži esmu dzirdējusi, ka arī ir dažādi mini koncerti Lielajā laukumā, taču vai tie ir jauniešu veidoti tiešām nezinu.</t>
  </si>
  <si>
    <t>Boulings, varbūt arī vēl kāds klubs jauniešiem vai vismaz informācija par tādiem.</t>
  </si>
  <si>
    <t>Izvēlējos nezinu, taču visticamāk palikšu Ventspilī (vismaz dažus turpmākos gadus). Iemesls palikšanai šeit varētu būt, ka es vienkārši šeit jūtos labi. Šeit ir mana ģiemene un draugi, kā arī noteikti neesmu lielpilsētu cilvēks, kur ceļā no mājām līdz darbam jāpavada 40 min :)</t>
  </si>
  <si>
    <t>Iespēju ir daudz, taču tās netiek popularizētas pietiekami daudz</t>
  </si>
  <si>
    <t>Ventspilī ir augstskola, kurā ir pietiekami daudz studiju iespēju. Diemžēl ir tikai 1 tehnikums, tādēļ nav izvēles. Ventspilij ir Mūzikas vidusskolas, taču pietrūkst vidusskolas izglītība mākslā, kas piesaistītu skolēnus no reģiona.</t>
  </si>
  <si>
    <t>Izklaides vietās (Klondaika, Zaļais namiņš, Jauniešu māja, kino), Nodarbojoties ar aktīvo atpūtu (velobraucieni, pārgājieni, orientēšanās, u.c.), Nodarbojoties ar sporta aktivitātēm (sporta klubi, basketbols, volejbols, skeitparks u.c.), Staigājot pa pilsētu, parkiem</t>
  </si>
  <si>
    <t>Koncerti (festivāli, reivi, zaļumballes, diskotēkas, u.c.), Domnīcas (sarunu festivāls, diskusijas, meisterklases, darbnīcas u.c.), Izstādes (mākslas galerija, rokdarbu izstāde, keramikas izstāde, modernas mākslas izstāde), Aktīvā atpūta (pārgājieni, riteņbraucieni, Ghetto Games, u.c.), Brīvprātīgais darbs (talkas, labdarības pasākumi, ESC veidoti pasākumi, u.c.)</t>
  </si>
  <si>
    <t>Sarunu festivālus, aktīvo sportu, meistarklases, zaļumballes, festivāli, ESC veidoti pasākumj</t>
  </si>
  <si>
    <t>Viktorīnas, Escape room, šausmu trase, Queen of Kārums</t>
  </si>
  <si>
    <t>Man nebija laika, Neatsaucīgi cilvēki, nevarēju atrast domubiedrus, Jaunieši ļoti maz iesaistās pasākumu dalībā/maza atsaucība</t>
  </si>
  <si>
    <t>Pietrūkst atpūtas iespējas, kurās savākties jauniešiem vienkopus, mūzikas festivāli, brīvdabas koncerti, zaļumballes, amatieru volejbola sacensības, sarunu festivāli, spēļu vakari. derētu veselības pakalpojumi/pasākumi, kur izglītotu jauniešus par kontracepciju un reproduktīvo veselību</t>
  </si>
  <si>
    <t>Nav man piemērotas turpmākās izglītības iespējas, Vienkārši gribās izmēģināt dzīvot citur</t>
  </si>
  <si>
    <t>Tie ir labi👍</t>
  </si>
  <si>
    <t>Diezgan šaurs piedāvājumu loks.</t>
  </si>
  <si>
    <t>Izstādes (mākslas galerija, rokdarbu izstāde, keramikas izstāde, modernas mākslas izstāde)</t>
  </si>
  <si>
    <t>Gribētos redzēt patstāvīgu mākslas centru.</t>
  </si>
  <si>
    <t>Esmu dzirdējis par dažiem, pārsvarā uzzināju par tām facebookā vai no draugiem.</t>
  </si>
  <si>
    <t>Gribētos, lai Ventspils kinoteātra radītas filmas skaits būtu plašāks.</t>
  </si>
  <si>
    <t>Sporta zāle un jauniešu māja</t>
  </si>
  <si>
    <t>Es uzskatu, ka pulciņi jauniešiem ir noderīgi, jo mēs varam izpausties ar savām idejām, izmēģināt kaut ko jaunu, kā arī darīt to, kas mums patīk</t>
  </si>
  <si>
    <t>Man šķiet, ka Ventspilī iegūt augstāko izglītību var tikai maza grupa cilvēku, jo nav daudz izvēles</t>
  </si>
  <si>
    <t>Es vēlētos redzēt kaut ko izklaidējošu</t>
  </si>
  <si>
    <t>Viss ir zaptē, izlaušanās spēles, šausmu trases, nakts orientēšanās. Pasākumiem, kuri iepazīstina cilvēkus ar karjeras iespējām un daudzus citus. Esmu iesaistījos daudzos, jo pazīstu cilvēkus, kuri šos pasākumus organizē</t>
  </si>
  <si>
    <t>Man nebija motivācijas, Nebija pieredzējušu, zinošu cilvēku, kam lūgt padomu vai palīdzību, Man nebija interese iesaistīties, Neatsaucīgi cilvēki, nevarēju atrast domubiedrus</t>
  </si>
  <si>
    <t>Man šķiet, ka plašākas iespējas izglītībai ir tas, kas trūkst visvairāk. Opcijas ir ļoti maz un daudzi brauc studēt uz citām pilsētām</t>
  </si>
  <si>
    <t>njj</t>
  </si>
  <si>
    <t>msn depresija</t>
  </si>
  <si>
    <t>nez, varbut lielaku bernu piklsetinu</t>
  </si>
  <si>
    <t>;kj</t>
  </si>
  <si>
    <t>jj</t>
  </si>
  <si>
    <t>Nav karjeras izaugsmes iespēju, Nav man piemērotas turpmākās izglītības iespējas, Šeit ir garlaicīgi</t>
  </si>
  <si>
    <t>Nerada intresi pagaidām</t>
  </si>
  <si>
    <t>Noteikti, ka to negūtu ventspilī</t>
  </si>
  <si>
    <t>Izklaides vietās (Klondaika, Zaļais namiņš, Jauniešu māja, kino), Nodarbojoties ar sporta aktivitātēm (sporta klubi, basketbols, volejbols, skeitparks u.c.), Kafejnīcās, restorānos, Staigājot pa pilsētu, parkiem</t>
  </si>
  <si>
    <t>Jaunu klubu</t>
  </si>
  <si>
    <t>Nav karjeras izaugsmes iespēju, Nav man piemērotas turpmākās izglītības iespējas, Šeit ir garlaicīgi, Vienkārši gribās izmēģināt dzīvot citur</t>
  </si>
  <si>
    <t>Mazliet trūkst aktivitātes, piemēram, bolings</t>
  </si>
  <si>
    <t>Tā kā esmu dārga sporta veida piekritējs, tad trūkst tādu skolu, kur varētu mācīties un sportot savas aktivitātes jomā, ne tikai Ventspilī.</t>
  </si>
  <si>
    <t>Izklaides vietās (Klondaika, Zaļais namiņš, Jauniešu māja, kino), Nodarbojoties ar aktīvo atpūtu (velobraucieni, pārgājieni, orientēšanās, u.c.), Nodarbojoties ar sporta aktivitātēm (sporta klubi, basketbols, volejbols, skeitparks u.c.), Kafejnīcās, restorānos, Staigājot pa pilsētu, parkiem</t>
  </si>
  <si>
    <t>Bolingu, kartingu</t>
  </si>
  <si>
    <t>Tikai jauniešu mājā</t>
  </si>
  <si>
    <t>Viss minetais</t>
  </si>
  <si>
    <t>Izvēlējos nezinu, jo dzīvot te ir labi, tikai mazliet garlaicīgi, un bieži nav ko darīt ar draugiem, ģimeni, vai vienam pašam</t>
  </si>
  <si>
    <t>Loti labi</t>
  </si>
  <si>
    <t>Izklaides vietās (Klondaika, Zaļais namiņš, Jauniešu māja, kino), Nodarbojoties ar aktīvo atpūtu (velobraucieni, pārgājieni, orientēšanās, u.c.), Kafejnīcās, restorānos</t>
  </si>
  <si>
    <t>Koncerti (festivāli, reivi, zaļumballes, diskotēkas, u.c.), Domnīcas (sarunu festivāls, diskusijas, meisterklases, darbnīcas u.c.)</t>
  </si>
  <si>
    <t>Nedzirdēju</t>
  </si>
  <si>
    <t>Pareiza drifta meisterklase</t>
  </si>
  <si>
    <t>Nav man piemērotas turpmākās izglītības iespējas, Šeit ir garlaicīgi</t>
  </si>
  <si>
    <t>Aktivitātes ir daudzpusīgas, katram atradīsies, ko padarīt un kā attīstīt savus hobijus.</t>
  </si>
  <si>
    <t>Variantu nav tik daudz, cik Rīgā, protams, bet arī piesaista diezgan daudz jauniešu - augstskola, mūzikas vidusskola un RTU filiāls. Mācās jaunieši ne tikai no Ventspils, bet arī no citām pilsētām.</t>
  </si>
  <si>
    <t>Īsti nav tādu noteiktu vietu, vienkārši vieta, kur jaunieši var droši pavadīt laiku, neslēpjoties pa dzīvokļiem un pagalmiem un viskaut kur.</t>
  </si>
  <si>
    <t>Jauniešu mājas pasākumi - izlaušanas spēles, viktorīna, jo sekoju instagramam.</t>
  </si>
  <si>
    <t>Atpūtas vietas - mums nav neviens nakts klubs. Iespējams, arī kāds art laukums, kur var izpausties (kā bedre Maskavā)</t>
  </si>
  <si>
    <t>Sporta skolu vai klubu, Svešvalodas kursi VeA MIC</t>
  </si>
  <si>
    <t>Pulciņi paredzēti 1-4 klases skolēniem.</t>
  </si>
  <si>
    <t>Slikti organizēta vadība, novecojušas programmas, ne 21.gs. atbilstoši pasniedzēji.</t>
  </si>
  <si>
    <t>Nodarbojoties ar aktīvo atpūtu (velobraucieni, pārgājieni, orientēšanās, u.c.), Kafejnīcās, restorānos</t>
  </si>
  <si>
    <t>Koncerti (festivāli, reivi, zaļumballes, diskotēkas, u.c.), Domnīcas (sarunu festivāls, diskusijas, meisterklases, darbnīcas u.c.), Aktīvā atpūta (pārgājieni, riteņbraucieni, Ghetto Games, u.c.)</t>
  </si>
  <si>
    <t>Vairāk koncertu, kas atbilst jauniešu gaumei.</t>
  </si>
  <si>
    <t>Jauniešu mājas šausmu trases, kino vakari- redzēju reklāmas Instagram.</t>
  </si>
  <si>
    <t>Spa kompleksi, var vairāk veloceliņu, jauniešu atpūtas māju neformālā vidē, treniņu zāles.</t>
  </si>
  <si>
    <t>Aktivitātes tiek veidotas maziem bērniem un veciem cilvēkiem.</t>
  </si>
  <si>
    <t>Augstāko izglītību Ventspilī neuztver tik augstu kā Rīgā</t>
  </si>
  <si>
    <t>Nodarbojoties ar sporta aktivitātēm (sporta klubi, basketbols, volejbols, skeitparks u.c.), Kafejnīcās, restorānos, Braukājot ar mašīnu</t>
  </si>
  <si>
    <t>Sasmistītus ar sportu</t>
  </si>
  <si>
    <t>Neesmu dzirdejis</t>
  </si>
  <si>
    <t>Ir okei</t>
  </si>
  <si>
    <t>Neko daudz nezinu</t>
  </si>
  <si>
    <t>Nodarbojoties ar aktīvo atpūtu (velobraucieni, pārgājieni, orientēšanās, u.c.)</t>
  </si>
  <si>
    <t>Zaļumballes, drive in filmu vakari vai kas tam lidzigs</t>
  </si>
  <si>
    <t>Slikti</t>
  </si>
  <si>
    <t>Reivus</t>
  </si>
  <si>
    <t>Neko neesmu dzirdējis</t>
  </si>
  <si>
    <t>Nav karjeras izaugsmes iespēju, Nav man piemērotas turpmākās izglītības iespējas, Vienkārši gribās izmēģināt dzīvot citur</t>
  </si>
  <si>
    <t>Eju uz zāli</t>
  </si>
  <si>
    <t>Varētu but vairāk</t>
  </si>
  <si>
    <t>Ir interesanti, tomēr pievilcīgāk ir izbraukt no pilsētas, kurā dzīvoji visu šo laiku.</t>
  </si>
  <si>
    <t>Vairāk vietu, kuras strāda pa nakti un ir aktīvas atpūtas vietas, ka arī, lai būtu kāda kafejnīca kura strāda ilgāk.</t>
  </si>
  <si>
    <t>Jauniešu mājā dažreiz bija radošas darbnīcas.</t>
  </si>
  <si>
    <t>Atpūta ziemas laikā, un nakts laikā.</t>
  </si>
  <si>
    <t>Neizvēlējos</t>
  </si>
  <si>
    <t>Gym OC</t>
  </si>
  <si>
    <t>Itkā iespējas ir daudz, tomēr gribētos vairāk. Piemēram, dejošanā...Ļoti gribētu deju studiju heels dance. Varbūt pati nākotnē šeit to izveidošu, bet jau sen tādu gribētos. Ir tikai Rīgā. Par aktivitātēm...manuprāt, jauniešiem nav rīkotas daudz aktivitātes/pasākumi, ja nu vienīgi vasarā. Saprotu, ka covid dēļ nemaz īsti nebija iespējas, bet ceru, ka tagad tas mainīsies. Manuprāt, mēs, Ventspilnieki varēju sākt rīkot biežākus pasākumus, jo tādi īsti nav...Ļoti ilgojos pēc skolu sacensībām, POPIELAS!!! un dažādiem citiem pasākumiem.</t>
  </si>
  <si>
    <t>Domāju, ka ir pietiekami labi, it sevišķi ģimnāzijā. Vienīgais ko esmu dzirdējusi no tiem, kuri aizbrauc mācīties augstskolās, ir tas, ka matemātikā viņi daudz ko nezin, ko citi jau ir apguvuši vidusskolā un tad sanāk mācīties no jauna, kamēr pārējie jau zin šīs tēmas.</t>
  </si>
  <si>
    <t>Nodarbojoties ar aktīvo atpūtu (velobraucieni, pārgājieni, orientēšanās, u.c.), Nodarbojoties ar sporta aktivitātēm (sporta klubi, basketbols, volejbols, skeitparks u.c.), Kafejnīcās, restorānos, Staigājot pa pilsētu, parkiem, Braukājot pa Ventspili ar mašīnu, vasarā- pludmalē.</t>
  </si>
  <si>
    <t>Koncerti (festivāli, reivi, zaļumballes, diskotēkas, u.c.), Domnīcas (sarunu festivāls, diskusijas, meisterklases, darbnīcas u.c.), Aktīvā atpūta (pārgājieni, riteņbraucieni, Ghetto Games, u.c.), Brīvprātīgais darbs (talkas, labdarības pasākumi, ESC veidoti pasākumi, u.c.), Sacensības, kurās varētu piedalīties ik viens</t>
  </si>
  <si>
    <t>Ventspils pludmalē foršu pasēdēšanas vietu ar bāriņu un dj/mūziku (mazs beach klubiņš, kādreiz tāds bija Ventspilī); EZĪTI MIGLĀ VENTSPILĪ, biežākus “iznāc vakara gaismā” pastaigas vakarus.</t>
  </si>
  <si>
    <t>Smu tirdziņi, kuros pati piedalos; jauniešu mājas pasākumi, bet neesmu piedalījusies.</t>
  </si>
  <si>
    <t>Man nebija pietiekami daudz informācijas par to, kā iesaistīties, Man nebija laika, Nedaudz bailes, ka nerastos idejas vai nepadotos.</t>
  </si>
  <si>
    <t>Kursi dažādās jomās jauniešiem.</t>
  </si>
  <si>
    <t>Ļoti skaista pilsēta, tīrība un labklājība, dažādas iespējas un nav garlaicīgi. Laba vide bērniem un ģimenēm.</t>
  </si>
  <si>
    <t>Tādas vispār ir ?</t>
  </si>
  <si>
    <t>Nez jēga jau ir</t>
  </si>
  <si>
    <t>Jauniešu mājas( kur ir spēļu automāti,bolings,kokteiļi) klubus</t>
  </si>
  <si>
    <t>Nekad nezinu pa nevienu kad uzzinu tad jau ir pa vēlu.</t>
  </si>
  <si>
    <t>Šeit ir garlaicīgi, Vienkārši gribās izmēģināt dzīvot citur, Rīgā ir daudz vairāk iespējas gan izglītības ,gan izaugsmes ,gan intereses jomās</t>
  </si>
  <si>
    <t>Daudz, interesanti</t>
  </si>
  <si>
    <t>Pietiekama</t>
  </si>
  <si>
    <t>Stāvlaukums ziemas driftam</t>
  </si>
  <si>
    <t>Jauniešu māja</t>
  </si>
  <si>
    <t>Agrāk arī apmeklēju pulciņus, bet cik man ar tiem ir pieredze, varu pateikt, ka tie bija interesanti.</t>
  </si>
  <si>
    <t>Neesmu labākajās domās.</t>
  </si>
  <si>
    <t>Stāvlaukums/trase ziemas driftam</t>
  </si>
  <si>
    <t>Klondaikā, dzirdēju no draugiem</t>
  </si>
  <si>
    <t>Agrāk draugu nebija, ganjau baidījos, ka mani apsmies</t>
  </si>
  <si>
    <t>Ventspilī nav nakts klubu</t>
  </si>
  <si>
    <t>Samērā Ventspilī ir diezgan plaša aktivitāšu izvēle, bet gribētos attīstīt tos vēl vairāk, it īpaši kādā radošā veidā.</t>
  </si>
  <si>
    <t>Ar to ir nelielas grūtības, jo, manuprāt, vienīga izvēle ir Ventspils Augstkola, kas, piemēram, tieši man neder. Man liekas, ka tieši šajā iestādē var iegūt labu tulkotāja, programmētāja u.c. izglītību, tomēr tas neattiecas uz mediķiem, jūrniekiem utt.</t>
  </si>
  <si>
    <t>Izklaides vietās (Klondaika, Zaļais namiņš, Jauniešu māja, kino), Nodarbojoties ar aktīvo atpūtu (velobraucieni, pārgājieni, orientēšanās, u.c.), Kafejnīcās, restorānos, Staigājot pa pilsētu, parkiem</t>
  </si>
  <si>
    <t>Vairāk izklaides vietu, piemēram, boulingu, sporta kompleksu, vairāk kafejnīcu utt.</t>
  </si>
  <si>
    <t>Dažreiz Jaunrādes namā vai Jauniešu mājā tiek organizēti tādi pasākumi. Kā arī bieži vien skolā arī ir visādi pasākumi, kuros es pieņēmu dalību.</t>
  </si>
  <si>
    <t>Manuprāt, senioriem, bērniem un skolēniem būtu labi sniegt no valdības bezmaksas transporta izmantošanu. Kā arī izdomāt vairāk priekšrocību daudz bērnu ğimenēm.</t>
  </si>
  <si>
    <t>Īsti neesmu tajās ieinteresēts</t>
  </si>
  <si>
    <t>Tai nav ne vainas</t>
  </si>
  <si>
    <t>31. Augusts Augstskolas parkā</t>
  </si>
  <si>
    <t>Nav zināms</t>
  </si>
  <si>
    <t>Tehnikums un vidusskolas</t>
  </si>
  <si>
    <t>Nav komentāru</t>
  </si>
  <si>
    <t>Neko nezinu par tiem</t>
  </si>
  <si>
    <t>Skola / skolas kopmītnēs</t>
  </si>
  <si>
    <t>Diezgan viss organizēti notiek, labi, ka vispār ir.</t>
  </si>
  <si>
    <t>Izglītība paliek izglītība</t>
  </si>
  <si>
    <t>Nodarbojoties ar sporta aktivitātēm (sporta klubi, basketbols, volejbols, skeitparks u.c.), Kafejnīcās, restorānos, Staigājot pa pilsētu, parkiem</t>
  </si>
  <si>
    <t>Vienkārši gribās izmēģināt dzīvot citur</t>
  </si>
  <si>
    <t>Ir labas varētu padarīt viņas jautrākas</t>
  </si>
  <si>
    <t>Nav iebildumu</t>
  </si>
  <si>
    <t>Nodarbojoties ar aktīvo atpūtu (velobraucieni, pārgājieni, orientēšanās, u.c.), Kafejnīcās, restorānos, Staigājot pa pilsētu, parkiem</t>
  </si>
  <si>
    <t>Jaunus parkus</t>
  </si>
  <si>
    <t>Neesmu īsti dzirdējis par tādiem</t>
  </si>
  <si>
    <t>Man nebija pietiekami daudz informācijas par to, kā iesaistīties, Man nebija motivācijas, Nebija pieredzējušu, zinošu cilvēku, kam lūgt padomu vai palīdzību, Neatsaucīgi cilvēki, nevarēju atrast domubiedrus</t>
  </si>
  <si>
    <t>Jo vairāk jo labāk man patīk</t>
  </si>
  <si>
    <t>Vairāk kaut ko jauniešiem</t>
  </si>
  <si>
    <t>Nekur nepiedalos, eju uz kačeni 😎😎💪💪</t>
  </si>
  <si>
    <t>Augstākās galīgi nē, kojas sliktas. Prof. izglītību te or labi iegūt.</t>
  </si>
  <si>
    <t>Nekur nēeju lol.</t>
  </si>
  <si>
    <t>Varbūt vairāk plašākus pasākumus varētu. Koncertus, feativālus etc. Vek varētu dibināt vairāk lietas kā, bowlingu, paintball, airsoft. Lai cilvēki varētu paši saorganizēt sev priekus utt.</t>
  </si>
  <si>
    <t>Ghetto games. Internets, draugi.</t>
  </si>
  <si>
    <t>Tīri normāli</t>
  </si>
  <si>
    <t>Viss ir labi</t>
  </si>
  <si>
    <t>Nekādus jo viss jau ir</t>
  </si>
  <si>
    <t>Nekas netrūkst</t>
  </si>
  <si>
    <t>Nevaru neko pateikt, jo neesmu aktīvi iesaistīta sociālajā dzīvē man apkārt</t>
  </si>
  <si>
    <t>Manuprāt, viena no labākām vietām, kur var iegūt prof un augstāko izglītību</t>
  </si>
  <si>
    <t>Izstādes (mākslas galerija, rokdarbu izstāde, keramikas izstāde, modernas mākslas izstāde), Aktīvā atpūta (pārgājieni, riteņbraucieni, Ghetto Games, u.c.), Brīvprātīgais darbs (talkas, labdarības pasākumi, ESC veidoti pasākumi, u.c.)</t>
  </si>
  <si>
    <t>Kafeinīcas/kafiju namiņi(?)</t>
  </si>
  <si>
    <t>Viss apmierina ir forši!</t>
  </si>
  <si>
    <t>Labprat apgūtu, pabeidzot Tehnikumu!</t>
  </si>
  <si>
    <t>Nav idejas liekas ka viss jau ir!</t>
  </si>
  <si>
    <t>Godigi nezinu!</t>
  </si>
  <si>
    <t>Jautri un aktīvi.</t>
  </si>
  <si>
    <t>Labi skolotāji labas skolas.</t>
  </si>
  <si>
    <t>Nodarbojoties ar aktīvo atpūtu (velobraucieni, pārgājieni, orientēšanās, u.c.), Nodarbojoties ar sporta aktivitātēm (sporta klubi, basketbols, volejbols, skeitparks u.c.), Kafejnīcās, restorānos, Staigājot pa pilsētu, parkiem</t>
  </si>
  <si>
    <t>Koncerti (festivāli, reivi, zaļumballes, diskotēkas, u.c.), Domnīcas (sarunu festivāls, diskusijas, meisterklases, darbnīcas u.c.), Izstādes (mākslas galerija, rokdarbu izstāde, keramikas izstāde, modernas mākslas izstāde), Brīvprātīgais darbs (talkas, labdarības pasākumi, ESC veidoti pasākumi, u.c.)</t>
  </si>
  <si>
    <t>Vairāk ekstrēmos sportus</t>
  </si>
  <si>
    <t>Nesu</t>
  </si>
  <si>
    <t>Nepietrūks</t>
  </si>
  <si>
    <t>nav</t>
  </si>
  <si>
    <t>neintersē</t>
  </si>
  <si>
    <t>neviena</t>
  </si>
  <si>
    <t>Īsti nezinui</t>
  </si>
  <si>
    <t>Itkā labi</t>
  </si>
  <si>
    <t>šausmu trases</t>
  </si>
  <si>
    <t>Atpūta noteikti</t>
  </si>
  <si>
    <t>Bruh, es pavadu laiku sēžot kojās un masējot, wym?</t>
  </si>
  <si>
    <t>Its ight</t>
  </si>
  <si>
    <t>Izklaides vietās (Klondaika, Zaļais namiņš, Jauniešu māja, kino), Kafejnīcās, restorānos, Staigājot pa pilsētu, parkiem, Crack denos</t>
  </si>
  <si>
    <t>Bārus un mauku mājas</t>
  </si>
  <si>
    <t>Nope</t>
  </si>
  <si>
    <t>Dont know, dont care</t>
  </si>
  <si>
    <t>neesmu</t>
  </si>
  <si>
    <t>Jaunu klondaiku</t>
  </si>
  <si>
    <t>Ir normal</t>
  </si>
  <si>
    <t>Sport</t>
  </si>
  <si>
    <t>Nesm</t>
  </si>
  <si>
    <t>Svaru zāles</t>
  </si>
  <si>
    <t>Nau</t>
  </si>
  <si>
    <t>labi</t>
  </si>
  <si>
    <t>klubus/diskotēkas/jaunu motokrosa trasi</t>
  </si>
  <si>
    <t>neesmu dzirdejis</t>
  </si>
  <si>
    <t>klubi</t>
  </si>
  <si>
    <t>Ir daudz iespēju/virzienu personīgajai attīstībai</t>
  </si>
  <si>
    <t>Galīgi neinteresanti</t>
  </si>
  <si>
    <t>Neinteresanti</t>
  </si>
  <si>
    <t>Nodarbojoties ar aktīvo atpūtu (velobraucieni, pārgājieni, orientēšanās, u.c.), Nodarbojoties ar sporta aktivitātēm (sporta klubi, basketbols, volejbols, skeitparks u.c.), Staigājot pa pilsētu, parkiem</t>
  </si>
  <si>
    <t>Nemaz nezinu</t>
  </si>
  <si>
    <t>Neesmu dzirdējis</t>
  </si>
  <si>
    <t>Tie ir interesanti</t>
  </si>
  <si>
    <t>nav priekštata</t>
  </si>
  <si>
    <t>nezinu,soc. tīklos</t>
  </si>
  <si>
    <t>Diezgan interesanti.</t>
  </si>
  <si>
    <t>Pirmais priekšstats ir diezgan apmierinošs un pretenziju nav.</t>
  </si>
  <si>
    <t>Nodarbojoties ar aktīvo atpūtu (velobraucieni, pārgājieni, orientēšanās, u.c.), Nodarbojoties ar sporta aktivitātēm (sporta klubi, basketbols, volejbols, skeitparks u.c.)</t>
  </si>
  <si>
    <t>Vairāk sporta laukumus.</t>
  </si>
  <si>
    <t>Neesmu dzirdējis nekādus.</t>
  </si>
  <si>
    <t>Manliekas, ka viss ir ir, bet kautkas pietrūkst, tikai nezinu, kas tieši.</t>
  </si>
  <si>
    <t>Es domaju ka pulciņi ir visveidigi lai apmierinatu jauniešu velmes</t>
  </si>
  <si>
    <t>Ir labas iespejas</t>
  </si>
  <si>
    <t>Neesmu daudz interesējies bet iespaids labs</t>
  </si>
  <si>
    <t>7/10</t>
  </si>
  <si>
    <t>Nodarbojoties ar sporta aktivitātēm (sporta klubi, basketbols, volejbols, skeitparks u.c.), Kafejnīcās, restorānos</t>
  </si>
  <si>
    <t>Klubu</t>
  </si>
  <si>
    <t>Šeit ir garlaicīgi, Vienkārši gribās izmēģināt dzīvot citur</t>
  </si>
  <si>
    <t>Ideāla ispēja jauniešiem iegūt profesīju</t>
  </si>
  <si>
    <t>Nodarbojoties ar aktīvo atpūtu (velobraucieni, pārgājieni, orientēšanās, u.c.), Staigājot pa pilsētu, parkiem</t>
  </si>
  <si>
    <t>Nēesmu dzirdējis</t>
  </si>
  <si>
    <t>Sporta zāles</t>
  </si>
  <si>
    <t>Nav intereses</t>
  </si>
  <si>
    <t>Apmierināts ar visam iespējām</t>
  </si>
  <si>
    <t>Brīvprātīgais darbs (talkas, labdarības pasākumi, ESC veidoti pasākumi, u.c.)</t>
  </si>
  <si>
    <t>Datorspēles klubu</t>
  </si>
  <si>
    <t>Nebija intereses</t>
  </si>
  <si>
    <t>Manuprāt viss ir</t>
  </si>
  <si>
    <t>Ļoti labi, ka veido</t>
  </si>
  <si>
    <t>Ļoti labi</t>
  </si>
  <si>
    <t>Ieinterese uz dotu priekšmetu</t>
  </si>
  <si>
    <t>Papildu iespējas meklējot darbu</t>
  </si>
  <si>
    <t>Nav Atbildes</t>
  </si>
  <si>
    <t>Macību Iestādes un Valsts Eksāmeni</t>
  </si>
  <si>
    <t>Divriteņu celiņi ap visu pilsētu</t>
  </si>
  <si>
    <t>garlaicīgi</t>
  </si>
  <si>
    <t>ir labi</t>
  </si>
  <si>
    <t>Koncerti (festivāli, reivi, zaļumballes, diskotēkas, u.c.), Brīvprātīgais darbs (talkas, labdarības pasākumi, ESC veidoti pasākumi, u.c.)</t>
  </si>
  <si>
    <t>isti nezinu</t>
  </si>
  <si>
    <t>nezinu tadus</t>
  </si>
  <si>
    <t>parki prieks riteņbraucjiem</t>
  </si>
  <si>
    <t>Viss lab</t>
  </si>
  <si>
    <t>Nav nekadi priekšstati</t>
  </si>
  <si>
    <t>Neesmu neko dzirdejis</t>
  </si>
  <si>
    <t>Vairak atputas vietas</t>
  </si>
  <si>
    <t>Baigi labi</t>
  </si>
  <si>
    <t>Īsti nekādi, jo esmu braucējs katru dienu, un pulciņi uz kuriem vēlos oet, sākas parasti ap 19.00 - 20.00.</t>
  </si>
  <si>
    <t>Ir dzirdētas labas atsauksmes</t>
  </si>
  <si>
    <t>Varbūt vairāk atpuutas vietas, kuras ir iebukleeetas kāda mājaslapā, lai redzētu cik atpuutas vietas ir visā Ventspilī</t>
  </si>
  <si>
    <t>Īsti nevienu nepateikšu, neesmu pētījis kas ko veido utt.</t>
  </si>
  <si>
    <t>Izvēlējos nezzinu</t>
  </si>
  <si>
    <t>Salīdzinoši liela izvēle no pulciņiem vecumā 8-16, tālāk izvēle samazinās.</t>
  </si>
  <si>
    <t>Salīdzinoši liela profesiju izvēle, kvalitatīva izglītošana.</t>
  </si>
  <si>
    <t>Pump Track velotrase</t>
  </si>
  <si>
    <t>Īsti neinteresējos par šādiem pasākumiem.</t>
  </si>
  <si>
    <t>Aktīvā atpūta, tas būtu Pump Track velotrase</t>
  </si>
  <si>
    <t>Nepārāk labi pagaidām</t>
  </si>
  <si>
    <t>Interesantus</t>
  </si>
  <si>
    <t>Visi</t>
  </si>
  <si>
    <t>Ir labi bet trūkst jauniesu</t>
  </si>
  <si>
    <t>Uzskatu par labu izveli pec tehnikuma</t>
  </si>
  <si>
    <t>Filmu vakars</t>
  </si>
  <si>
    <t>Veseligas problemas</t>
  </si>
  <si>
    <t>I</t>
  </si>
  <si>
    <t>Diezgan labi</t>
  </si>
  <si>
    <t>Viss apmierina, vēlētos iegūt augstāko izglītību, bet neapmierina augstskolas kopmītnes</t>
  </si>
  <si>
    <t>Labas ballīšu un atpūtas vietas laukā</t>
  </si>
  <si>
    <t>Šeit ir garlaicīgi</t>
  </si>
  <si>
    <t>Ir ok</t>
  </si>
  <si>
    <t>Ir labs</t>
  </si>
  <si>
    <t>Klondaika X10</t>
  </si>
  <si>
    <t>Baigi neko nevajag</t>
  </si>
  <si>
    <t>Treidehoboclub</t>
  </si>
  <si>
    <t>Mani īpaši neviena aktivitāte nesaista</t>
  </si>
  <si>
    <t>Par to nav domāts</t>
  </si>
  <si>
    <t>Prusax koncerts</t>
  </si>
  <si>
    <t>Par jauniešu pasākumiem nav nekas dzirdēts</t>
  </si>
  <si>
    <t>Sporta skolu vai klubu, Treidehoboclub</t>
  </si>
  <si>
    <t>Yes</t>
  </si>
  <si>
    <t>Es neesmu domājis par sito</t>
  </si>
  <si>
    <t>Nodarbojoties ar aktīvo atpūtu (velobraucieni, pārgājieni, orientēšanās, u.c.), Nodarbojoties ar sporta aktivitātēm (sporta klubi, basketbols, volejbols, skeitparks u.c.), Kafejnīcās, restorānos, Staigājot pa pilsētu, parkiem, Hood</t>
  </si>
  <si>
    <t>Funkcijas Muzeju</t>
  </si>
  <si>
    <t>Es nepiedalos tadus diemžēl</t>
  </si>
  <si>
    <t>Nuuuuuuuuuuuu Yes</t>
  </si>
  <si>
    <t>Īsti nav.</t>
  </si>
  <si>
    <t>Manuprāt Ventspils nebūtu īstā pilsēta priekš augstas izglītības, par cik šeit ir tikai viena augstskola.</t>
  </si>
  <si>
    <t>Naktsklubu</t>
  </si>
  <si>
    <t>Neesmu.</t>
  </si>
  <si>
    <t>Izglītība, atpūta.</t>
  </si>
  <si>
    <t>Zāli Manēžā</t>
  </si>
  <si>
    <t>Baigi nezinu neko.</t>
  </si>
  <si>
    <t>Neesmu neko dzirdējis.</t>
  </si>
  <si>
    <t>Pasākumi kuri ir jautri.</t>
  </si>
  <si>
    <t>Svaru zāle manēžā</t>
  </si>
  <si>
    <t>Izglītības iespējas ir plašas bet nozares nav tik daudz.</t>
  </si>
  <si>
    <t>Baseins, volejbola laukums smiltīs</t>
  </si>
  <si>
    <t>Neesmu dzirdējis un neesmu piedalijies</t>
  </si>
  <si>
    <t>Nav ieteikumu</t>
  </si>
  <si>
    <t>Atbilst interesēm katram jaunietim</t>
  </si>
  <si>
    <t>Izklaides vietās (Klondaika, Zaļais namiņš, Jauniešu māja, kino), Nodarbojoties ar sporta aktivitātēm (sporta klubi, basketbols, volejbols, skeitparks u.c.), Kafejnīcās, restorānos</t>
  </si>
  <si>
    <t>Izīrējamas basketbola zāles</t>
  </si>
  <si>
    <t>Tie ir interesanti, bet pašam nav interese</t>
  </si>
  <si>
    <t>Te ir labāk mācīties</t>
  </si>
  <si>
    <t>Ar mūziku saistīts</t>
  </si>
  <si>
    <t>Neasmu informēts</t>
  </si>
  <si>
    <t>Orientēšanas</t>
  </si>
  <si>
    <t>Vieglāk mācīties</t>
  </si>
  <si>
    <t>Priekšstatu</t>
  </si>
  <si>
    <t>Neesmu dzirdējis, neesmu piedalījies</t>
  </si>
  <si>
    <t>Man nebija laika, Nebija pieredzējušu, zinošu cilvēku, kam lūgt padomu vai palīdzību, Man nebija interese iesaistīties, Iepriekš man ir bijusi slikta pieredze, baidos, ka tā atkārtosies, Neatsaucīgi cilvēki, nevarēju atrast domubiedrus</t>
  </si>
  <si>
    <t>Pilnvērtīga veselības apkopšana</t>
  </si>
  <si>
    <t>Var sadzīvot, varētu būt vairāk</t>
  </si>
  <si>
    <t>Varētu kādu diskotēku</t>
  </si>
  <si>
    <t>strītbola turnīri, un esmu piedalījies</t>
  </si>
  <si>
    <t>trūkst apskates objekti</t>
  </si>
  <si>
    <t>Liekas interesanti</t>
  </si>
  <si>
    <t>Vietās šķiet vāji organizēta izglītības iestādes vadība</t>
  </si>
  <si>
    <t>Interneta kafejnīcas</t>
  </si>
  <si>
    <t>Neesmu piedalījies</t>
  </si>
  <si>
    <t>Man nebija motivācijas, Man nebija interese iesaistīties, Sociālā trauksme</t>
  </si>
  <si>
    <t>Lotilabi</t>
  </si>
  <si>
    <t>LOTI LABI</t>
  </si>
  <si>
    <t>Kafejnīcās, restorānos</t>
  </si>
  <si>
    <t>Nav dzirde</t>
  </si>
  <si>
    <t>Trenini</t>
  </si>
  <si>
    <t>Viss ir fantastiski</t>
  </si>
  <si>
    <t>Diezgan pozitīvi</t>
  </si>
  <si>
    <t>Izklaides vietās (Klondaika, Zaļais namiņš, Jauniešu māja, kino), Nodarbojoties ar sporta aktivitātēm (sporta klubi, basketbols, volejbols, skeitparks u.c.)</t>
  </si>
  <si>
    <t>Visiem</t>
  </si>
  <si>
    <t>Operas koncerti</t>
  </si>
  <si>
    <t>Ir okey</t>
  </si>
  <si>
    <t>Ļoti apmierinoši</t>
  </si>
  <si>
    <t>Volejbola laukums</t>
  </si>
  <si>
    <t>Atklātie treniņa laukumi</t>
  </si>
  <si>
    <t>Šeit mācos</t>
  </si>
  <si>
    <t>klondaika</t>
  </si>
  <si>
    <t>ne</t>
  </si>
  <si>
    <t>Labi organizēti</t>
  </si>
  <si>
    <t>Nav ļoti plašsa izvēle bet iegūt augstāko izglītību var</t>
  </si>
  <si>
    <t>Grūti teikt</t>
  </si>
  <si>
    <t>Neatceros</t>
  </si>
  <si>
    <t>Manuprāt Ventpili ir viss</t>
  </si>
  <si>
    <t>Aktīvā atpūta (pārgājieni, riteņbraucieni, Ghetto Games, u.c.), Brīvprātīgais darbs (talkas, labdarības pasākumi, ESC veidoti pasākumi, u.c.)</t>
  </si>
  <si>
    <t>Sporta zāle</t>
  </si>
  <si>
    <t>Normala</t>
  </si>
  <si>
    <t>Nedzīvoju Ventspilī</t>
  </si>
  <si>
    <t>Normāli</t>
  </si>
  <si>
    <t>Kartingu</t>
  </si>
  <si>
    <t>Ir normāli</t>
  </si>
  <si>
    <t>Ir labi</t>
  </si>
  <si>
    <t>Īsti nezinu</t>
  </si>
  <si>
    <t>Citreiz ir interesanti citreiz netik ļoti</t>
  </si>
  <si>
    <t>Ir iespējams</t>
  </si>
  <si>
    <t>Jauniešu mājā</t>
  </si>
  <si>
    <t>Izvēlējos nezinu</t>
  </si>
  <si>
    <t>Mūzika, orķestris</t>
  </si>
  <si>
    <t>Ar mūziku ļoti maz</t>
  </si>
  <si>
    <t>Vide tam ir ļoti laba</t>
  </si>
  <si>
    <t>Īstenībā jau ir daudz kas</t>
  </si>
  <si>
    <t>Erudīcijas spēles</t>
  </si>
  <si>
    <t>Maz koncertu</t>
  </si>
  <si>
    <t>Tie noteikti ir par maz, bet, ja ir, tad vairāk pusaudžiem nevis jauniešiem.</t>
  </si>
  <si>
    <t>Kaut kas līdzīgs Rīgas Tallinas kvartālam.</t>
  </si>
  <si>
    <t>Jauniešu mājas izlaušanās spēles un koncerti. Facebook, Instagram.</t>
  </si>
  <si>
    <t>Nav man piemērotas turpmākās izglītības iespējas, Šeit ir garlaicīgi, Vienkārši gribās izmēģināt dzīvot citur</t>
  </si>
  <si>
    <t>Nezinu, jo nepiedalos</t>
  </si>
  <si>
    <t>Labas</t>
  </si>
  <si>
    <t>Jauniešu aktivitātes</t>
  </si>
  <si>
    <t>Izklaides</t>
  </si>
  <si>
    <t>Neesmu piedalījusies, nezinu</t>
  </si>
  <si>
    <t>Ir skolas. Pati mācos profesionālajā vidusskolā.</t>
  </si>
  <si>
    <t>Jauniešu balles</t>
  </si>
  <si>
    <t>Jauniešu mājas šausmu trase. Nepiedalījās. Uzzināju no soc.tīkliem un draugiem.</t>
  </si>
  <si>
    <t>Mentālās veselības. Manuprāt, daudziem jauniešiem tas varētu palīdzēt.</t>
  </si>
  <si>
    <t>Ventspilī ir plašs klāsts ar pulciņiem.</t>
  </si>
  <si>
    <t>Augstskolā trūkst iespējas ko mācīties, piemēram, sabiedriskās attiecības un citas kas ir vairāk saistīts ar radošo industriju.</t>
  </si>
  <si>
    <t>Koncerti (festivāli, reivi, zaļumballes, diskotēkas, u.c.), Domnīcas (sarunu festivāls, diskusijas, meisterklases, darbnīcas u.c.), Izstādes (mākslas galerija, rokdarbu izstāde, keramikas izstāde, modernas mākslas izstāde)</t>
  </si>
  <si>
    <t>Pagrīdes kafejnīcas ar džemsesijam, alternatīvo mūziku, boulings.</t>
  </si>
  <si>
    <t>Jebkāds izklaides centrs, kurā jaunieši var uzspēlēt biljardu, boulingu, kas nav klondaika vai olimpiks.</t>
  </si>
  <si>
    <t>Ir daudz interesantu koncertu.</t>
  </si>
  <si>
    <t>Tīri labi.</t>
  </si>
  <si>
    <t>Gaismas šhovi, vai super lieli festivāli.</t>
  </si>
  <si>
    <t>Nav zināms.</t>
  </si>
  <si>
    <t>Dzirdejis par koncertuem, kas notiek apkart pilsētai no draugiem.</t>
  </si>
  <si>
    <t>Nenāk prātā.</t>
  </si>
  <si>
    <t>Nav karjeras izaugsmes iespēju, Nav man piemērotas turpmākās izglītības iespējas, Radinieki dzīvo citur, un darb iespējas saistībā ar karjeru ir daudz Rīgā.</t>
  </si>
  <si>
    <t>Ne īpaša aktīva darbība</t>
  </si>
  <si>
    <t>Profesionālā ļoti kvalitatīva. Augstākā izglītība šķiet vidējā līmenī salīdzinot ar Rīgas augstskolām/universitātēm.</t>
  </si>
  <si>
    <t>Gribētos vairāk izstādes apskatīt.</t>
  </si>
  <si>
    <t>Ēdienu vagoniņi, kuri gatavo uz vietas.</t>
  </si>
  <si>
    <t>Manuprāt, pulciņu piedāvājums ir ļoti daudzveidīgs.</t>
  </si>
  <si>
    <t>Izglītības iegūšana Ventspilī ir augstā līmenī.</t>
  </si>
  <si>
    <t>Vasaras mūzikas festivālu.</t>
  </si>
  <si>
    <t>Neatceros.</t>
  </si>
  <si>
    <t>Atpūtas, veselības.</t>
  </si>
  <si>
    <t>Manuprāt, pulciņu piedāvājums ir ļoti daudzveidīgs</t>
  </si>
  <si>
    <t>Es domāju, ka mums ir fantastiska iespēja iegūt prof izglītību</t>
  </si>
  <si>
    <t>Neesmu interesējusies, tāpēc nav priekšstatu.</t>
  </si>
  <si>
    <t>Šādu izglītību var iegūt Ventspils tehnikumā, Ventspils Mūzikas vidusskolā un Ventspils Augstskolā.</t>
  </si>
  <si>
    <t>Džeza kafejnīcu/bāru, boulinga zāli.</t>
  </si>
  <si>
    <t>Esmu dzirdējusi par Jauniešu mājas rīkotajiem pasākumiem (Helovīni), bet neesmu piedalījusies. Redzēju event Facebook.</t>
  </si>
  <si>
    <t>Veikali?</t>
  </si>
  <si>
    <t>Izvēlējos nē</t>
  </si>
  <si>
    <t>Izskatās, ka visa itkā pietiek, lai gan mans interešu lauks nav pārāk plašs, lai varētu to ar pārliecību teikt</t>
  </si>
  <si>
    <t>zbis</t>
  </si>
  <si>
    <t>Koncerti (festivāli, reivi, zaļumballes, diskotēkas, u.c.), Aktīvā atpūta (pārgājieni, riteņbraucieni, Ghetto Games, u.c.), Brīvprātīgais darbs (talkas, labdarības pasākumi, ESC veidoti pasākumi, u.c.)</t>
  </si>
  <si>
    <t>kāpšļu siena, pakistānas kebabs (atkal ciet 😢)</t>
  </si>
  <si>
    <t>Pa lielam viss ko augstskolas SP rīko, kā arī ik pa laikam ko rīko Jauniešu māja (escape rooms utml), semināri.</t>
  </si>
  <si>
    <t>all i want is pakistānas kebabs, also nakts dzīves iespējas, kas neietver klondaiku</t>
  </si>
  <si>
    <t>Neatbildēju ar "Jā"</t>
  </si>
  <si>
    <t>Jūtos pozitīvi</t>
  </si>
  <si>
    <t>Iespaidīgi, ka ir augstskola</t>
  </si>
  <si>
    <t>Klubus, bārus, koldaika type</t>
  </si>
  <si>
    <t>Jauniešu mājas rīkotie</t>
  </si>
  <si>
    <t>Naktsklubi</t>
  </si>
  <si>
    <t>Ļoti forši, bet pagaidām nav laika</t>
  </si>
  <si>
    <t>Ļoti laba uni</t>
  </si>
  <si>
    <t>Veloceliņus</t>
  </si>
  <si>
    <t>Bibliotēka varētu strādāt visu diennakti</t>
  </si>
  <si>
    <t>Diskotēkas</t>
  </si>
  <si>
    <t>Diezgan interesanti pasākumi cik dzirdēju</t>
  </si>
  <si>
    <t>Izvēlējos, ka vēl nezinu</t>
  </si>
  <si>
    <t>Mums ir daudz pulciņu, un ir daudz vietas, kur var sportot</t>
  </si>
  <si>
    <t>Mums nav tik daudz vietu, bet ir ļoti laba kvalitāte (VeA un tehnikums)</t>
  </si>
  <si>
    <t>Es gribētu, lai Ventspilī būtu questrooms</t>
  </si>
  <si>
    <t>Grūti pateikt, jo man ir pietiek ar to, kas šeit ir</t>
  </si>
  <si>
    <t>Perfektas organizēšanas spējas</t>
  </si>
  <si>
    <t>Pagaidām nav , bet uzskatu , ka viena no veiksmīgākajām augstskolām LV .</t>
  </si>
  <si>
    <t>Ir interesanti</t>
  </si>
  <si>
    <t>Izglītības iespējas ir ļoti labas</t>
  </si>
  <si>
    <t>Augstskolā no studentu padomes esmu kaut ko dzirdējusi</t>
  </si>
  <si>
    <t>Es mācos šeit</t>
  </si>
  <si>
    <t>Izskatas labi, tā vismazs liekas, bet nav ar ko salīdzinat, lai novērtētu</t>
  </si>
  <si>
    <t>Aktīvā atpūta (pārgājieni, riteņbraucieni, Ghetto Games, u.c.), Brīvprātīgais darbs (talkas, labdarības pasākumi, ESC veidoti pasākumi, u.c.), Vide kur var darīt kaut ko kopa</t>
  </si>
  <si>
    <t>Nav atbildes</t>
  </si>
  <si>
    <t>Par tiem nedzirdu daudz</t>
  </si>
  <si>
    <t>Priekštats ir diezgan pozitīvs</t>
  </si>
  <si>
    <t>Vairāk kafeinīcu (īpaši augstskolas tuvumā),</t>
  </si>
  <si>
    <t>Piedalījos hakatonā "Ideju nakts 2020", par to uzzināju no studiju biedra. Esmu dzirdējusi par Jauniešu mājas rīkotajiem pasākumiem.</t>
  </si>
  <si>
    <t>Man nebija pietiekami daudz informācijas par to, kā iesaistīties, Man nebija laika, Nebija pieredzējušu, zinošu cilvēku, kam lūgt padomu vai palīdzību, Man nebija interese iesaistīties, Iepriekš man ir bijusi slikta pieredze, baidos, ka tā atkārtosies, Neatsaucīgi cilvēki, nevarēju atrast domubiedrus</t>
  </si>
  <si>
    <t>Noteikti trūkst mentālās veselības pakalpojumi, vai arī tie netiek pietiekami reklamēti.</t>
  </si>
  <si>
    <t>Izbaudu piejūru, pilsēta ir klusa</t>
  </si>
  <si>
    <t>Interesanti, iesaistoši.</t>
  </si>
  <si>
    <t>Nomaļa, patīkama vieta domām. Uzmanību pievērsoši pasniedzēji.</t>
  </si>
  <si>
    <t>Naktsklubi, klubi, bāri, atpūtas vietas.</t>
  </si>
  <si>
    <t>Jauniešu mājas rīkotie.</t>
  </si>
  <si>
    <t>Naktklubi, izklaides vietas, atpūtas vietas, bāri.</t>
  </si>
  <si>
    <t>Domāti tikai bērniem</t>
  </si>
  <si>
    <t>Attīstīta infrastruktūra, jaunas telpas, kopumā augsta līmeņa izglītība</t>
  </si>
  <si>
    <t>Izklaides vietās (Klondaika, Zaļais namiņš, Jauniešu māja, kino), Nodarbojoties ar aktīvo atpūtu (velobraucieni, pārgājieni, orientēšanās, u.c.), Nodarbojoties ar sporta aktivitātēm (sporta klubi, basketbols, volejbols, skeitparks u.c.), Kafejnīcās, restorānos, Staigājot pa pilsētu, parkiem, Pastaigas mežos un jūras piekrastē</t>
  </si>
  <si>
    <t>Koncerti (festivāli, reivi, zaļumballes, diskotēkas, u.c.), Aktīvā atpūta (pārgājieni, riteņbraucieni, Ghetto Games, u.c.), Beach club</t>
  </si>
  <si>
    <t>Boulinga laukums, kartinga trase, meža moto/kvadraciklu trase</t>
  </si>
  <si>
    <t>Kvalitatīva un patīkamas attieksmes veselības aprūpe,</t>
  </si>
  <si>
    <t>Sporta skolu vai klubu, Skatuves mākslas pulciņu (teātra studija, teātra sports, u.c.), Kori, ansambli , dejas, Spēļu sporta pulciņu (šahs, galda hokejs, e-sports, u.c.), Tehniskās jaunrades pulciņu (radioelektronikas laboratorija, tehniskā modelēšana, u.c.), Foto klubu, Automodelēšanas pulciņš, producēšanas pulciņš, bibliotēku, galda hokeja pulciņš.</t>
  </si>
  <si>
    <t>Gandrīz idejāli</t>
  </si>
  <si>
    <t>Super</t>
  </si>
  <si>
    <t>Nodarbojoties ar aktīvo atpūtu (velobraucieni, pārgājieni, orientēšanās, u.c.), Nodarbojoties ar sporta aktivitātēm (sporta klubi, basketbols, volejbols, skeitparks u.c.), Kafejnīcās, restorānos, Staigājot pa pilsētu, parkiem, Jūra</t>
  </si>
  <si>
    <t>Domnīcas (sarunu festivāls, diskusijas, meisterklases, darbnīcas u.c.), Aktīvā atpūta (pārgājieni, riteņbraucieni, Ghetto Games, u.c.)</t>
  </si>
  <si>
    <t>Enertainment center, nākotnes telpu.</t>
  </si>
  <si>
    <t>Šausmu trase hellovīnos</t>
  </si>
  <si>
    <t>Crypto bank</t>
  </si>
  <si>
    <t>Neapmeklēju pulciņus, Gym</t>
  </si>
  <si>
    <t>Ir nice, es domāju ka ir kvalitatīvi. man nav pilnvērtīgs viedoklis, jo neesmu apmeklējis daudz pūlciņus, bet gym wise... Very nice</t>
  </si>
  <si>
    <t>Ļoti labi. Man agrāk likās ka te viss ir slikti, bet tad iepazinos ar Business Academy</t>
  </si>
  <si>
    <t>Izklaides vietās (Klondaika, Zaļais namiņš, Jauniešu māja, kino), Nodarbojoties ar aktīvo atpūtu (velobraucieni, pārgājieni, orientēšanās, u.c.), Nodarbojoties ar sporta aktivitātēm (sporta klubi, basketbols, volejbols, skeitparks u.c.), Kafejnīcās, restorānos, Braucot apkārt pa pilsētu ar mašīnu</t>
  </si>
  <si>
    <t>Mūzikas festivālus pludmalē</t>
  </si>
  <si>
    <t>Business Academy Bootcamp esmu apmeklējis, dzirdēju no paziņām.</t>
  </si>
  <si>
    <t>Uzlabots ārējais akvaparks</t>
  </si>
  <si>
    <t>Forši, ka viss ir bezmaksas</t>
  </si>
  <si>
    <t>VeA nav forša vieta. Labi ka ir Business Academy. Lai gan VeA esot laba It fakultāte. Maza izvēle lai iegūtu augstāko izglītību Ventspilī.</t>
  </si>
  <si>
    <t>Koncerti (festivāli, reivi, zaļumballes, diskotēkas, u.c.), Domnīcas (sarunu festivāls, diskusijas, meisterklases, darbnīcas u.c.), Aktīvā atpūta (pārgājieni, riteņbraucieni, Ghetto Games, u.c.), Brīvprātīgais darbs (talkas, labdarības pasākumi, ESC veidoti pasākumi, u.c.)</t>
  </si>
  <si>
    <t>Foršu vietu kur vakaros aiziet ar draugiem pasēdēt un parunāt. Man ļoti pietrūkst Itāļu picērija</t>
  </si>
  <si>
    <t>Semestra ieskandiņāsas svētki, viss ko dara VeA sp, pa retam jauniešu māja</t>
  </si>
  <si>
    <t>Itāļu picērija</t>
  </si>
  <si>
    <t>Laiks ceļojot no vienas vietas uz otru</t>
  </si>
  <si>
    <t>Maza izvēle</t>
  </si>
  <si>
    <t>Labas iespējas</t>
  </si>
  <si>
    <t>Ūdenspīpju pīpētavu</t>
  </si>
  <si>
    <t>Piederības sajūta pilsētai, Ir daudz iespēju/virzienu personīgajai attīstībai, Patīk dzīvesveids, dzīvojot Ventspilī</t>
  </si>
  <si>
    <t>VeA organizētus Volejbola un basketbola pulciņus</t>
  </si>
  <si>
    <t>Nav atbilstoši manā interesēm</t>
  </si>
  <si>
    <t>Underrated, pašam liekas, ka ir awesome iespējas</t>
  </si>
  <si>
    <t>Kultūras kvartālu, ēdināšanas vietu līdzīgu “Ezītis miglā”</t>
  </si>
  <si>
    <t>Ir daudz iespēju/virzienu personīgajai attīstībai, Patīk dzīvesveids, dzīvojot Ventspilī</t>
  </si>
  <si>
    <t>Svarzāles apmeklējums</t>
  </si>
  <si>
    <t>Es zinu, ka Ventspils piedāvā ļoti daudz iespējas kā pavadīt brīvo laiku un atrast hobijus, bet jaunieši neizmanto šīs iespējas</t>
  </si>
  <si>
    <t>Ļoti laba infrastruktūra, it īpaši tehnikumam, bet pa lielam izglītība uz cilvēku apkalpošanu, VeA - tulki, IT un biznesa vadība. Lai dotos uz Ventspili studēt, liekas par maz izvēļu.</t>
  </si>
  <si>
    <t>Boulings, peintbols, lāzertags</t>
  </si>
  <si>
    <t>Hakatons - sociālie tīkli, augstskolas pasākumi, jauniešu mājas pasākumi</t>
  </si>
  <si>
    <t>Nenāk prātā, šķiet, ka te visa ir, tikai jāatrod</t>
  </si>
  <si>
    <t>Ļoti plaša izvēle ar IT jomu saistītos pulciņos. Skatuves māksla, šķiet, mazliet tiek apdalīta. Pārmērīgi liels uzsvars uz sportu. Prieks, ka vairums no pulciņiem ir bez maksas.</t>
  </si>
  <si>
    <t>Profesionālā izglītība - sakārtota infrastruktūra, daudzveidīgs programmu piedāvājums.
Augstākā izglītība - atsevišķas programmas ir pat ļoti konkurētspējīgas, augstskola cenšas arī veicināt starptautisku sadarbību. Žēl tikai, ka nacionālā mērogā nav ievērota (Kurzemē jau studēt var tikai Liepājā, vai ne :)</t>
  </si>
  <si>
    <t>Staigājot pa pilsētu, parkiem, Jūras vārtos vai koncertzālē</t>
  </si>
  <si>
    <t>Koncerti (festivāli, reivi, zaļumballes, diskotēkas, u.c.), Domnīcas (sarunu festivāls, diskusijas, meisterklases, darbnīcas u.c.), Brīvprātīgais darbs (talkas, labdarības pasākumi, ESC veidoti pasākumi, u.c.)</t>
  </si>
  <si>
    <t>Karaoke bāru, klubu, kas tiešām arī ir klubs, kafejnīcas, kas strādā arī ilgāk par plkst. 20.00, pantomīmas skolu, tējnīcu, lāzertagu, ekskursijas pilsētvidē</t>
  </si>
  <si>
    <t>Jauniešu māja ik pa laikam organizējot izlaušanās istabas, kas man šķiet laba koncepcija. Diemžēl neesmu nevienu apmeklējis… aizvadītajā gadā tika organizēts jauniešu ideju hakatons (ja pareizi atminos), taču es nobijos un nepieteicos. Varbūt šogad…</t>
  </si>
  <si>
    <t>Jūras potenciālu varētu vairāk izmantot, piemēram, organizējot meditācijas/ apzinātības meistarklases. Domājot mazliet plašāk, ieteiktu padomāt par aktivitātēm arī Pārventā, citādi neviļus rodas iespaids, ka viss notiek otrpus Ventas…</t>
  </si>
  <si>
    <t>Šeit ir garlaicīgi, Jau tagad pilsēta šķiet pamesta. Ir izbūvētas ielas, ietves un pārejas, atklātas grandiozas būves, taču ikdienas pastaigu laikā rodas iespaids, ka esmu mazas karaļvalsts valdnieks vai vismaz viens no nedaudzajiem pavalstniekiem, kuram ļauts brīvi kustēties turp un atpakaļ…</t>
  </si>
  <si>
    <t>Vajadzētu vairāk atpūtas veidus.</t>
  </si>
  <si>
    <t>Kvalitatīva izglītība</t>
  </si>
  <si>
    <t>Naktsklubus, bārus. Atpūtas vietas</t>
  </si>
  <si>
    <t>Nakts orientēšanās, izlaušanās spēles. Ir pieejami.</t>
  </si>
  <si>
    <t>Nav priekšstatu</t>
  </si>
  <si>
    <t>Domāju, ka ir ļoti labas iespējas apgūt noteiktas profesijas. Tāda sajūta, ka VeA ir specializēšanās fokuss, kas, manuprāt, ir labi. Labāk vienu lietu kārtīgi, nekā trīs pavirši</t>
  </si>
  <si>
    <t>Vairāk brīvdomājošu kafejnīvu, kur notiek dažādi un regulāri pasākumi, un kur ar draugiem var iedzert labu un daudzveidīgu krafta alu</t>
  </si>
  <si>
    <t>VeA pasākumi, no sociālajām vietnēm</t>
  </si>
  <si>
    <t>Atpūta, socializēšanās</t>
  </si>
  <si>
    <t>Covid laikā nesanāca nevienā pievienoties ;( bet pirms tam šķita, ka bija pāris</t>
  </si>
  <si>
    <t>Kaut ko uz pašizaugsmi vērstu</t>
  </si>
  <si>
    <t>Hmmmmmm Jauniešu mājas un VeA SP</t>
  </si>
  <si>
    <t>Kaut kādi hang out spoti ziemās</t>
  </si>
  <si>
    <t>Daudzveidīgi un noderīgi pulciņi.</t>
  </si>
  <si>
    <t>Skaistas skolas, prieks mācīties.</t>
  </si>
  <si>
    <t>Nekas netrūkst.</t>
  </si>
  <si>
    <t>Neapmeklēju pulciņus, Sporta Zāle</t>
  </si>
  <si>
    <t>Tādi ir?</t>
  </si>
  <si>
    <t>Man nav priekšstatu, bet gan personīgā pieredze - BA rullē, bet neesmu ciešā saiknē ar pašu augstskolu un tās interesēm. Gribētos to mainīt.</t>
  </si>
  <si>
    <t>Domnīcas (sarunu festivāls, diskusijas, meisterklases, darbnīcas u.c.), Izstādes (mākslas galerija, rokdarbu izstāde, keramikas izstāde, modernas mākslas izstāde), Aktīvā atpūta (pārgājieni, riteņbraucieni, Ghetto Games, u.c.), Brīvprātīgais darbs (talkas, labdarības pasākumi, ESC veidoti pasākumi, u.c.)</t>
  </si>
  <si>
    <t>Kultūras kvartāls. Ir cilvēki, kas tur uzstātos, nav vietas. Also, mini festivāli, šī tomēr ir pludmales pilsēta halooo</t>
  </si>
  <si>
    <t>Zinu tikai koncertus, kas notiek koncertzālē. Tieši jauniešu rīkotus pasākumus nezinu.</t>
  </si>
  <si>
    <t>Man nebija pietiekami daudz informācijas par to, kā iesaistīties, Man nebija laika, Nav degošs jautājums tieši man, bet, ja būtu attīstītāka aktīvā vide, es noteikti piedalītos.</t>
  </si>
  <si>
    <t>Atpūtas/izklaides</t>
  </si>
  <si>
    <t>Daudz neesmu informéta par tiem.</t>
  </si>
  <si>
    <t>Esmu apmierināta</t>
  </si>
  <si>
    <t>Auto/moto sports</t>
  </si>
  <si>
    <t>neesmu dzirdējusi</t>
  </si>
  <si>
    <t>Studēju VeA</t>
  </si>
  <si>
    <t>Uzskatu, ka aktivitātes tiek piedāvātas pietiekamā daudzumā.</t>
  </si>
  <si>
    <t>Izcila augstskola!</t>
  </si>
  <si>
    <t>Piederības sajūta pilsētai, Patīk dzīvesveids, dzīvojot Ventspilī</t>
  </si>
  <si>
    <t>Nav priekšstata, jo neesmu par to interējusies. Vienīgais, ko zinu, ir tas, ka tie īsti nav reklamēti.</t>
  </si>
  <si>
    <t>VeA ir labākā tulkošanas programma :) Var iegūt ļoti labu izglītību.</t>
  </si>
  <si>
    <t>Domnīcas (sarunu festivāls, diskusijas, meisterklases, darbnīcas u.c.)</t>
  </si>
  <si>
    <t>Izklaides vietas tieši jauniešiem, domnīcas</t>
  </si>
  <si>
    <t>Tikai par VeA SP rīkotajiem pasākumiem; neesmu piedalījusies.</t>
  </si>
  <si>
    <t>Lai arī pati atradu psihologu, ļoti pietrūkst šādu speciālistu un, ja šādu palīdzību var saņemt, tas ir jāizziņo, jo jaunieši reti zina, kur vērsties.</t>
  </si>
  <si>
    <t>Trūkst informācijas, vai vismaz līdz manīm šāda informācija nav nonākusi</t>
  </si>
  <si>
    <t>Varu spriest tikai par VeA – ļoti kvalitatīvi veidotas studiju programmas un zinoši, pretīmnākoši pasniedzēji.</t>
  </si>
  <si>
    <t>Neesmu neko dzirdējusi un piedalījusies, ja neskaita pirmkursnieku ralliju</t>
  </si>
  <si>
    <t>Ar otro pusīti esam nolēmuši kopīgi meklēt dzīvesvietu manā dzimtajā pilsētā Liepājā uzreiz pēc studiju absolvēšanas.</t>
  </si>
  <si>
    <t>Mani pašu saista teātris, bet līdz šim nav sanācis iesaistīties tur, jo, kad pieteicos, tad tieši uznāca Covid-19 vīrusa otrais vilnis, bet paspēju satikt Ventspils amatierteātra režisori un aktierus un likās patiešām jauki cilvēki, tāpēc priekšstats, vismaz par teātri ir jauks.</t>
  </si>
  <si>
    <t>viss ļoti apmierina, VeA ir maza augstskola, tāpēc saziņa notiek ātrāk un arī pasniedzēji var veltīt vairāk laika studentiem.</t>
  </si>
  <si>
    <t>Staigājot pa pilsētu, parkiem, ejot uz jūru</t>
  </si>
  <si>
    <t>mani apmierina viss šajā ziņā</t>
  </si>
  <si>
    <t>esmu dzirdējusi par helovīna šausmu taku, bet pati neesmu piedalījusies</t>
  </si>
  <si>
    <t>manuprāt, atpūtas, bet, kas tieši - nemācēšu teikt</t>
  </si>
  <si>
    <t>gribu atgriezties savā dzimtajā pilsētā un tur veidot karjeru, dzīvi utt.</t>
  </si>
  <si>
    <t>Boring</t>
  </si>
  <si>
    <t>Jaunu klubiņu, taka Liepaja big7 vai julianas pagalms</t>
  </si>
  <si>
    <t>Jauns bārs</t>
  </si>
  <si>
    <t>Neesmu par tiem interesējusies, tapēc grūti spriest, taču katrā ziņā, aktivitātes pietrūkst, it īpaši ziemas mēnešos.</t>
  </si>
  <si>
    <t>Daudz budžeta vietu</t>
  </si>
  <si>
    <t>Izklaides vietās (Klondaika, Zaļais namiņš, Jauniešu māja, kino), Staigājot pa pilsētu, parkiem, Atpūtas telpa VeA</t>
  </si>
  <si>
    <t>Izklaides vietas, klubus</t>
  </si>
  <si>
    <t>Man nebija pietiekami daudz informācijas par to, kā iesaistīties, Mazliet esmu introverts</t>
  </si>
  <si>
    <t>Šeit ir garlaicīgi, Nepatīk cilvēki</t>
  </si>
  <si>
    <t>Grūti spriest, nav tik plašas informācijas</t>
  </si>
  <si>
    <t>Studiju kvalitāte ir laba, trūkst izvēles iespēju</t>
  </si>
  <si>
    <t>Vairāk mākslas izstādes, brīvā laika pavadīšanas vietas arī brīvdienās/ vēlāk vakarā</t>
  </si>
  <si>
    <t>cik % nezin</t>
  </si>
  <si>
    <t>no tiem, kuri zin</t>
  </si>
  <si>
    <t>ir 13-17 grupā</t>
  </si>
  <si>
    <t>(JĀ)</t>
  </si>
  <si>
    <t>no tiem, kuri nezin</t>
  </si>
  <si>
    <t>(NĒ)</t>
  </si>
  <si>
    <t>ir 18-24 grupā</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</si>
</sst>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9">
    <font>
      <sz val="10.0"/>
      <color rgb="FF000000"/>
      <name val="Arial"/>
      <scheme val="minor"/>
    </font>
    <font>
      <b/>
      <sz val="10.0"/>
      <color theme="1"/>
      <name val="Arial"/>
    </font>
    <font>
      <sz val="10.0"/>
      <color theme="1"/>
      <name val="Arial"/>
    </font>
    <font>
      <b/>
      <sz val="12.0"/>
      <color theme="1"/>
      <name val="Arial"/>
    </font>
    <font/>
    <font>
      <sz val="11.0"/>
      <color rgb="FF000000"/>
      <name val="Inconsolata"/>
    </font>
    <font>
      <sz val="11.0"/>
      <color theme="1"/>
      <name val="Arial"/>
    </font>
    <font>
      <sz val="8.0"/>
      <color rgb="FF000000"/>
      <name val="Arial"/>
    </font>
    <font>
      <sz val="10.0"/>
      <color rgb="FF000000"/>
      <name val="Roboto"/>
    </font>
  </fonts>
  <fills count="13">
    <fill>
      <patternFill patternType="none"/>
    </fill>
    <fill>
      <patternFill patternType="lightGray"/>
    </fill>
    <fill>
      <patternFill patternType="solid">
        <fgColor rgb="FFD9EAD3"/>
        <bgColor rgb="FFD9EAD3"/>
      </patternFill>
    </fill>
    <fill>
      <patternFill patternType="solid">
        <fgColor rgb="FFFFFFFF"/>
        <bgColor rgb="FFFFFFFF"/>
      </patternFill>
    </fill>
    <fill>
      <patternFill patternType="solid">
        <fgColor rgb="FFCCCCCC"/>
        <bgColor rgb="FFCCCCCC"/>
      </patternFill>
    </fill>
    <fill>
      <patternFill patternType="solid">
        <fgColor theme="0"/>
        <bgColor theme="0"/>
      </patternFill>
    </fill>
    <fill>
      <patternFill patternType="solid">
        <fgColor rgb="FFE6B8AF"/>
        <bgColor rgb="FFE6B8AF"/>
      </patternFill>
    </fill>
    <fill>
      <patternFill patternType="solid">
        <fgColor rgb="FFFFD966"/>
        <bgColor rgb="FFFFD966"/>
      </patternFill>
    </fill>
    <fill>
      <patternFill patternType="solid">
        <fgColor rgb="FFB6D7A8"/>
        <bgColor rgb="FFB6D7A8"/>
      </patternFill>
    </fill>
    <fill>
      <patternFill patternType="solid">
        <fgColor rgb="FF93C47D"/>
        <bgColor rgb="FF93C47D"/>
      </patternFill>
    </fill>
    <fill>
      <patternFill patternType="solid">
        <fgColor rgb="FFF4CCCC"/>
        <bgColor rgb="FFF4CCCC"/>
      </patternFill>
    </fill>
    <fill>
      <patternFill patternType="solid">
        <fgColor rgb="FFA4C2F4"/>
        <bgColor rgb="FFA4C2F4"/>
      </patternFill>
    </fill>
    <fill>
      <patternFill patternType="solid">
        <fgColor rgb="FFC9DAF8"/>
        <bgColor rgb="FFC9DAF8"/>
      </patternFill>
    </fill>
  </fills>
  <borders count="29">
    <border/>
    <border>
      <left style="thin">
        <color rgb="FF000000"/>
      </left>
      <right style="thin">
        <color rgb="FF000000"/>
      </right>
    </border>
    <border>
      <left style="thin">
        <color rgb="FF000000"/>
      </left>
      <right style="thin">
        <color rgb="FF000000"/>
      </right>
      <top/>
      <bottom/>
    </border>
    <border>
      <left style="thin">
        <color rgb="FF000000"/>
      </left>
      <bottom style="thin">
        <color rgb="FF000000"/>
      </bottom>
    </border>
    <border>
      <bottom style="thin">
        <color rgb="FF000000"/>
      </bottom>
    </border>
    <border>
      <left style="thin">
        <color rgb="FF000000"/>
      </left>
    </border>
    <border>
      <right style="thin">
        <color rgb="FF000000"/>
      </right>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bottom style="thin">
        <color rgb="FF000000"/>
      </bottom>
    </border>
    <border>
      <left/>
      <top/>
      <bottom/>
    </border>
    <border>
      <top/>
      <bottom/>
    </border>
    <border>
      <right/>
      <top/>
      <bottom/>
    </border>
    <border>
      <left/>
      <right style="thin">
        <color rgb="FF000000"/>
      </right>
      <top/>
      <bottom/>
    </border>
    <border>
      <top style="thin">
        <color rgb="FF000000"/>
      </top>
      <bottom style="thin">
        <color rgb="FF000000"/>
      </bottom>
    </border>
    <border>
      <right style="thin">
        <color rgb="FF000000"/>
      </right>
      <top style="thin">
        <color rgb="FF000000"/>
      </top>
    </border>
    <border>
      <top style="thin">
        <color rgb="FF000000"/>
      </top>
    </border>
    <border>
      <left style="thin">
        <color rgb="FF000000"/>
      </left>
      <top style="thin">
        <color rgb="FF000000"/>
      </top>
    </border>
    <border>
      <left style="thin">
        <color rgb="FF000000"/>
      </left>
      <right/>
      <top/>
      <bottom/>
    </border>
    <border>
      <left/>
      <right/>
      <top/>
    </border>
    <border>
      <left/>
      <right style="thin">
        <color rgb="FF000000"/>
      </right>
      <top/>
    </border>
    <border>
      <right style="thin">
        <color rgb="FF000000"/>
      </right>
      <bottom style="thin">
        <color rgb="FF000000"/>
      </bottom>
    </border>
    <border>
      <left style="thin">
        <color rgb="FF000000"/>
      </left>
      <right/>
      <top/>
      <bottom style="thin">
        <color rgb="FF000000"/>
      </bottom>
    </border>
    <border>
      <left/>
      <right/>
      <top/>
      <bottom style="thin">
        <color rgb="FF000000"/>
      </bottom>
    </border>
    <border>
      <left/>
      <right/>
      <bottom style="thin">
        <color rgb="FF000000"/>
      </bottom>
    </border>
    <border>
      <left/>
      <right style="thin">
        <color rgb="FF000000"/>
      </right>
      <bottom style="thin">
        <color rgb="FF000000"/>
      </bottom>
    </border>
  </borders>
  <cellStyleXfs count="1">
    <xf borderId="0" fillId="0" fontId="0" numFmtId="0" applyAlignment="1" applyFont="1"/>
  </cellStyleXfs>
  <cellXfs count="151">
    <xf borderId="0" fillId="0" fontId="0" numFmtId="0" xfId="0" applyAlignment="1" applyFont="1">
      <alignment readingOrder="0" shrinkToFit="0" vertical="bottom" wrapText="0"/>
    </xf>
    <xf borderId="1" fillId="0" fontId="1" numFmtId="0" xfId="0" applyAlignment="1" applyBorder="1" applyFont="1">
      <alignment shrinkToFit="0" wrapText="1"/>
    </xf>
    <xf borderId="1" fillId="0" fontId="1" numFmtId="3" xfId="0" applyAlignment="1" applyBorder="1" applyFont="1" applyNumberFormat="1">
      <alignment shrinkToFit="0" wrapText="1"/>
    </xf>
    <xf borderId="2" fillId="2" fontId="1" numFmtId="0" xfId="0" applyAlignment="1" applyBorder="1" applyFill="1" applyFont="1">
      <alignment shrinkToFit="0" wrapText="1"/>
    </xf>
    <xf borderId="2" fillId="2" fontId="1" numFmtId="49" xfId="0" applyAlignment="1" applyBorder="1" applyFont="1" applyNumberFormat="1">
      <alignment shrinkToFit="0" wrapText="1"/>
    </xf>
    <xf borderId="1" fillId="0" fontId="2" numFmtId="164" xfId="0" applyAlignment="1" applyBorder="1" applyFont="1" applyNumberFormat="1">
      <alignment horizontal="right" shrinkToFit="0" wrapText="1"/>
    </xf>
    <xf borderId="1" fillId="0" fontId="2" numFmtId="0" xfId="0" applyAlignment="1" applyBorder="1" applyFont="1">
      <alignment shrinkToFit="0" wrapText="1"/>
    </xf>
    <xf borderId="1" fillId="0" fontId="2" numFmtId="3" xfId="0" applyAlignment="1" applyBorder="1" applyFont="1" applyNumberFormat="1">
      <alignment shrinkToFit="0" wrapText="1"/>
    </xf>
    <xf borderId="2" fillId="2" fontId="2" numFmtId="0" xfId="0" applyAlignment="1" applyBorder="1" applyFont="1">
      <alignment shrinkToFit="0" wrapText="1"/>
    </xf>
    <xf quotePrefix="1" borderId="2" fillId="2" fontId="2" numFmtId="49" xfId="0" applyAlignment="1" applyBorder="1" applyFont="1" applyNumberFormat="1">
      <alignment horizontal="left" shrinkToFit="0" wrapText="1"/>
    </xf>
    <xf borderId="2" fillId="2" fontId="2" numFmtId="49" xfId="0" applyAlignment="1" applyBorder="1" applyFont="1" applyNumberFormat="1">
      <alignment horizontal="left" shrinkToFit="0" wrapText="1"/>
    </xf>
    <xf borderId="3" fillId="0" fontId="3" numFmtId="0" xfId="0" applyAlignment="1" applyBorder="1" applyFont="1">
      <alignment shrinkToFit="0" wrapText="1"/>
    </xf>
    <xf borderId="4" fillId="0" fontId="4" numFmtId="0" xfId="0" applyBorder="1" applyFont="1"/>
    <xf borderId="5" fillId="0" fontId="3" numFmtId="0" xfId="0" applyAlignment="1" applyBorder="1" applyFont="1">
      <alignment shrinkToFit="0" wrapText="1"/>
    </xf>
    <xf borderId="6" fillId="0" fontId="4" numFmtId="0" xfId="0" applyBorder="1" applyFont="1"/>
    <xf borderId="0" fillId="0" fontId="3" numFmtId="0" xfId="0" applyAlignment="1" applyFont="1">
      <alignment shrinkToFit="0" wrapText="1"/>
    </xf>
    <xf borderId="0" fillId="0" fontId="2" numFmtId="0" xfId="0" applyFont="1"/>
    <xf borderId="7" fillId="3" fontId="3" numFmtId="0" xfId="0" applyAlignment="1" applyBorder="1" applyFill="1" applyFont="1">
      <alignment shrinkToFit="0" wrapText="1"/>
    </xf>
    <xf borderId="8" fillId="0" fontId="4" numFmtId="0" xfId="0" applyBorder="1" applyFont="1"/>
    <xf borderId="9" fillId="3" fontId="3" numFmtId="0" xfId="0" applyAlignment="1" applyBorder="1" applyFont="1">
      <alignment shrinkToFit="0" wrapText="1"/>
    </xf>
    <xf borderId="10" fillId="0" fontId="2" numFmtId="0" xfId="0" applyAlignment="1" applyBorder="1" applyFont="1">
      <alignment horizontal="left" shrinkToFit="0" wrapText="1"/>
    </xf>
    <xf borderId="10" fillId="4" fontId="2" numFmtId="0" xfId="0" applyAlignment="1" applyBorder="1" applyFill="1" applyFont="1">
      <alignment shrinkToFit="0" wrapText="1"/>
    </xf>
    <xf borderId="10" fillId="0" fontId="2" numFmtId="0" xfId="0" applyAlignment="1" applyBorder="1" applyFont="1">
      <alignment shrinkToFit="0" wrapText="1"/>
    </xf>
    <xf borderId="0" fillId="0" fontId="2" numFmtId="0" xfId="0" applyAlignment="1" applyFont="1">
      <alignment shrinkToFit="0" wrapText="1"/>
    </xf>
    <xf borderId="10" fillId="5" fontId="2" numFmtId="0" xfId="0" applyBorder="1" applyFill="1" applyFont="1"/>
    <xf borderId="10" fillId="0" fontId="2" numFmtId="0" xfId="0" applyAlignment="1" applyBorder="1" applyFont="1">
      <alignment horizontal="right"/>
    </xf>
    <xf borderId="0" fillId="0" fontId="2" numFmtId="0" xfId="0" applyAlignment="1" applyFont="1">
      <alignment horizontal="right"/>
    </xf>
    <xf borderId="10" fillId="3" fontId="5" numFmtId="0" xfId="0" applyBorder="1" applyFont="1"/>
    <xf borderId="9" fillId="3" fontId="5" numFmtId="0" xfId="0" applyBorder="1" applyFont="1"/>
    <xf borderId="10" fillId="6" fontId="2" numFmtId="0" xfId="0" applyAlignment="1" applyBorder="1" applyFill="1" applyFont="1">
      <alignment shrinkToFit="0" wrapText="1"/>
    </xf>
    <xf borderId="10" fillId="0" fontId="2" numFmtId="0" xfId="0" applyBorder="1" applyFont="1"/>
    <xf borderId="10" fillId="0" fontId="2" numFmtId="49" xfId="0" applyAlignment="1" applyBorder="1" applyFont="1" applyNumberFormat="1">
      <alignment shrinkToFit="0" wrapText="1"/>
    </xf>
    <xf borderId="10" fillId="0" fontId="2" numFmtId="0" xfId="0" applyAlignment="1" applyBorder="1" applyFont="1">
      <alignment horizontal="left"/>
    </xf>
    <xf borderId="7" fillId="0" fontId="2" numFmtId="0" xfId="0" applyAlignment="1" applyBorder="1" applyFont="1">
      <alignment horizontal="left"/>
    </xf>
    <xf borderId="10" fillId="5" fontId="6" numFmtId="0" xfId="0" applyBorder="1" applyFont="1"/>
    <xf borderId="10" fillId="3" fontId="6" numFmtId="0" xfId="0" applyAlignment="1" applyBorder="1" applyFont="1">
      <alignment horizontal="right"/>
    </xf>
    <xf borderId="9" fillId="3" fontId="6" numFmtId="0" xfId="0" applyAlignment="1" applyBorder="1" applyFont="1">
      <alignment horizontal="right"/>
    </xf>
    <xf borderId="1" fillId="0" fontId="2" numFmtId="4" xfId="0" applyAlignment="1" applyBorder="1" applyFont="1" applyNumberFormat="1">
      <alignment shrinkToFit="0" wrapText="1"/>
    </xf>
    <xf borderId="10" fillId="0" fontId="2" numFmtId="49" xfId="0" applyAlignment="1" applyBorder="1" applyFont="1" applyNumberFormat="1">
      <alignment horizontal="left" shrinkToFit="0" wrapText="1"/>
    </xf>
    <xf borderId="2" fillId="2" fontId="7" numFmtId="0" xfId="0" applyAlignment="1" applyBorder="1" applyFont="1">
      <alignment horizontal="left"/>
    </xf>
    <xf quotePrefix="1" borderId="2" fillId="2" fontId="2" numFmtId="49" xfId="0" applyAlignment="1" applyBorder="1" applyFont="1" applyNumberFormat="1">
      <alignment horizontal="left"/>
    </xf>
    <xf borderId="2" fillId="2" fontId="2" numFmtId="0" xfId="0" applyBorder="1" applyFont="1"/>
    <xf borderId="2" fillId="2" fontId="2" numFmtId="49" xfId="0" applyAlignment="1" applyBorder="1" applyFont="1" applyNumberFormat="1">
      <alignment horizontal="left"/>
    </xf>
    <xf borderId="11" fillId="0" fontId="2" numFmtId="164" xfId="0" applyAlignment="1" applyBorder="1" applyFont="1" applyNumberFormat="1">
      <alignment horizontal="right" shrinkToFit="0" wrapText="1"/>
    </xf>
    <xf borderId="11" fillId="0" fontId="2" numFmtId="0" xfId="0" applyAlignment="1" applyBorder="1" applyFont="1">
      <alignment shrinkToFit="0" wrapText="1"/>
    </xf>
    <xf borderId="11" fillId="0" fontId="2" numFmtId="3" xfId="0" applyAlignment="1" applyBorder="1" applyFont="1" applyNumberFormat="1">
      <alignment shrinkToFit="0" wrapText="1"/>
    </xf>
    <xf borderId="12" fillId="2" fontId="2" numFmtId="0" xfId="0" applyAlignment="1" applyBorder="1" applyFont="1">
      <alignment shrinkToFit="0" wrapText="1"/>
    </xf>
    <xf borderId="12" fillId="2" fontId="2" numFmtId="49" xfId="0" applyAlignment="1" applyBorder="1" applyFont="1" applyNumberFormat="1">
      <alignment horizontal="left" shrinkToFit="0" wrapText="1"/>
    </xf>
    <xf quotePrefix="1" borderId="12" fillId="2" fontId="2" numFmtId="49" xfId="0" applyAlignment="1" applyBorder="1" applyFont="1" applyNumberFormat="1">
      <alignment horizontal="left"/>
    </xf>
    <xf borderId="12" fillId="2" fontId="2" numFmtId="49" xfId="0" applyAlignment="1" applyBorder="1" applyFont="1" applyNumberFormat="1">
      <alignment horizontal="left"/>
    </xf>
    <xf borderId="12" fillId="2" fontId="2" numFmtId="0" xfId="0" applyBorder="1" applyFont="1"/>
    <xf borderId="0" fillId="0" fontId="2" numFmtId="164" xfId="0" applyAlignment="1" applyFont="1" applyNumberFormat="1">
      <alignment horizontal="right" shrinkToFit="0" wrapText="1"/>
    </xf>
    <xf borderId="0" fillId="0" fontId="2" numFmtId="3" xfId="0" applyAlignment="1" applyFont="1" applyNumberFormat="1">
      <alignment shrinkToFit="0" wrapText="1"/>
    </xf>
    <xf borderId="9" fillId="2" fontId="2" numFmtId="0" xfId="0" applyAlignment="1" applyBorder="1" applyFont="1">
      <alignment shrinkToFit="0" wrapText="1"/>
    </xf>
    <xf borderId="9" fillId="2" fontId="2" numFmtId="49" xfId="0" applyAlignment="1" applyBorder="1" applyFont="1" applyNumberFormat="1">
      <alignment shrinkToFit="0" wrapText="1"/>
    </xf>
    <xf borderId="9" fillId="2" fontId="2" numFmtId="0" xfId="0" applyAlignment="1" applyBorder="1" applyFont="1">
      <alignment horizontal="right" shrinkToFit="0" wrapText="1"/>
    </xf>
    <xf borderId="9" fillId="4" fontId="1" numFmtId="0" xfId="0" applyAlignment="1" applyBorder="1" applyFont="1">
      <alignment horizontal="left" shrinkToFit="0" wrapText="1"/>
    </xf>
    <xf borderId="9" fillId="4" fontId="2" numFmtId="0" xfId="0" applyAlignment="1" applyBorder="1" applyFont="1">
      <alignment horizontal="left" shrinkToFit="0" wrapText="1"/>
    </xf>
    <xf borderId="13" fillId="7" fontId="1" numFmtId="0" xfId="0" applyAlignment="1" applyBorder="1" applyFill="1" applyFont="1">
      <alignment horizontal="center"/>
    </xf>
    <xf borderId="14" fillId="0" fontId="4" numFmtId="0" xfId="0" applyBorder="1" applyFont="1"/>
    <xf borderId="15" fillId="0" fontId="4" numFmtId="0" xfId="0" applyBorder="1" applyFont="1"/>
    <xf borderId="0" fillId="0" fontId="1" numFmtId="0" xfId="0" applyAlignment="1" applyFont="1">
      <alignment horizontal="center" shrinkToFit="0" wrapText="1"/>
    </xf>
    <xf borderId="13" fillId="7" fontId="1" numFmtId="0" xfId="0" applyAlignment="1" applyBorder="1" applyFont="1">
      <alignment horizontal="center" shrinkToFit="0" wrapText="1"/>
    </xf>
    <xf borderId="0" fillId="0" fontId="1" numFmtId="0" xfId="0" applyAlignment="1" applyFont="1">
      <alignment shrinkToFit="0" wrapText="1"/>
    </xf>
    <xf borderId="9" fillId="8" fontId="1" numFmtId="0" xfId="0" applyAlignment="1" applyBorder="1" applyFill="1" applyFont="1">
      <alignment shrinkToFit="0" wrapText="1"/>
    </xf>
    <xf borderId="9" fillId="3" fontId="8" numFmtId="0" xfId="0" applyBorder="1" applyFont="1"/>
    <xf borderId="0" fillId="0" fontId="2" numFmtId="0" xfId="0" applyAlignment="1" applyFont="1">
      <alignment readingOrder="0" shrinkToFit="0" wrapText="1"/>
    </xf>
    <xf borderId="0" fillId="0" fontId="2" numFmtId="3" xfId="0" applyFont="1" applyNumberFormat="1"/>
    <xf borderId="9" fillId="5" fontId="2" numFmtId="0" xfId="0" applyBorder="1" applyFont="1"/>
    <xf borderId="6" fillId="0" fontId="2" numFmtId="0" xfId="0" applyBorder="1" applyFont="1"/>
    <xf borderId="0" fillId="0" fontId="2" numFmtId="164" xfId="0" applyFont="1" applyNumberFormat="1"/>
    <xf quotePrefix="1" borderId="9" fillId="5" fontId="2" numFmtId="0" xfId="0" applyBorder="1" applyFont="1"/>
    <xf borderId="0" fillId="0" fontId="2" numFmtId="4" xfId="0" applyFont="1" applyNumberFormat="1"/>
    <xf borderId="0" fillId="0" fontId="2" numFmtId="164" xfId="0" applyAlignment="1" applyFont="1" applyNumberFormat="1">
      <alignment horizontal="right"/>
    </xf>
    <xf borderId="9" fillId="5" fontId="2" numFmtId="0" xfId="0" applyAlignment="1" applyBorder="1" applyFont="1">
      <alignment horizontal="right"/>
    </xf>
    <xf quotePrefix="1" borderId="0" fillId="0" fontId="2" numFmtId="0" xfId="0" applyFont="1"/>
    <xf quotePrefix="1" borderId="10" fillId="0" fontId="2" numFmtId="0" xfId="0" applyBorder="1" applyFont="1"/>
    <xf borderId="0" fillId="0" fontId="1" numFmtId="3" xfId="0" applyAlignment="1" applyFont="1" applyNumberFormat="1">
      <alignment shrinkToFit="0" wrapText="1"/>
    </xf>
    <xf borderId="9" fillId="2" fontId="1" numFmtId="0" xfId="0" applyAlignment="1" applyBorder="1" applyFont="1">
      <alignment shrinkToFit="0" wrapText="1"/>
    </xf>
    <xf borderId="9" fillId="2" fontId="1" numFmtId="49" xfId="0" applyAlignment="1" applyBorder="1" applyFont="1" applyNumberFormat="1">
      <alignment shrinkToFit="0" wrapText="1"/>
    </xf>
    <xf borderId="0" fillId="0" fontId="1" numFmtId="49" xfId="0" applyAlignment="1" applyFont="1" applyNumberFormat="1">
      <alignment shrinkToFit="0" wrapText="1"/>
    </xf>
    <xf borderId="16" fillId="2" fontId="1" numFmtId="0" xfId="0" applyAlignment="1" applyBorder="1" applyFont="1">
      <alignment shrinkToFit="0" wrapText="1"/>
    </xf>
    <xf quotePrefix="1" borderId="9" fillId="2" fontId="2" numFmtId="49" xfId="0" applyAlignment="1" applyBorder="1" applyFont="1" applyNumberFormat="1">
      <alignment horizontal="left" shrinkToFit="0" wrapText="1"/>
    </xf>
    <xf borderId="9" fillId="2" fontId="2" numFmtId="49" xfId="0" applyAlignment="1" applyBorder="1" applyFont="1" applyNumberFormat="1">
      <alignment horizontal="left" shrinkToFit="0" wrapText="1"/>
    </xf>
    <xf borderId="0" fillId="0" fontId="2" numFmtId="49" xfId="0" applyAlignment="1" applyFont="1" applyNumberFormat="1">
      <alignment horizontal="left" shrinkToFit="0" wrapText="1"/>
    </xf>
    <xf borderId="7" fillId="0" fontId="3" numFmtId="0" xfId="0" applyAlignment="1" applyBorder="1" applyFont="1">
      <alignment shrinkToFit="0" wrapText="1"/>
    </xf>
    <xf borderId="17" fillId="0" fontId="4" numFmtId="0" xfId="0" applyBorder="1" applyFont="1"/>
    <xf borderId="18" fillId="0" fontId="3" numFmtId="0" xfId="0" applyAlignment="1" applyBorder="1" applyFont="1">
      <alignment shrinkToFit="0" wrapText="1"/>
    </xf>
    <xf borderId="1" fillId="0" fontId="3" numFmtId="0" xfId="0" applyAlignment="1" applyBorder="1" applyFont="1">
      <alignment shrinkToFit="0" wrapText="1"/>
    </xf>
    <xf borderId="19" fillId="0" fontId="3" numFmtId="0" xfId="0" applyAlignment="1" applyBorder="1" applyFont="1">
      <alignment shrinkToFit="0" wrapText="1"/>
    </xf>
    <xf borderId="19" fillId="0" fontId="4" numFmtId="0" xfId="0" applyBorder="1" applyFont="1"/>
    <xf borderId="19" fillId="0" fontId="2" numFmtId="0" xfId="0" applyAlignment="1" applyBorder="1" applyFont="1">
      <alignment shrinkToFit="0" wrapText="1"/>
    </xf>
    <xf borderId="18" fillId="0" fontId="2" numFmtId="0" xfId="0" applyAlignment="1" applyBorder="1" applyFont="1">
      <alignment shrinkToFit="0" wrapText="1"/>
    </xf>
    <xf borderId="10" fillId="0" fontId="1" numFmtId="0" xfId="0" applyAlignment="1" applyBorder="1" applyFont="1">
      <alignment shrinkToFit="0" wrapText="1"/>
    </xf>
    <xf borderId="10" fillId="9" fontId="2" numFmtId="0" xfId="0" applyAlignment="1" applyBorder="1" applyFill="1" applyFont="1">
      <alignment shrinkToFit="0" wrapText="1"/>
    </xf>
    <xf borderId="9" fillId="10" fontId="2" numFmtId="0" xfId="0" applyAlignment="1" applyBorder="1" applyFill="1" applyFont="1">
      <alignment shrinkToFit="0" wrapText="1"/>
    </xf>
    <xf borderId="16" fillId="10" fontId="5" numFmtId="0" xfId="0" applyBorder="1" applyFont="1"/>
    <xf borderId="10" fillId="9" fontId="2" numFmtId="49" xfId="0" applyAlignment="1" applyBorder="1" applyFont="1" applyNumberFormat="1">
      <alignment shrinkToFit="0" wrapText="1"/>
    </xf>
    <xf borderId="10" fillId="2" fontId="1" numFmtId="0" xfId="0" applyAlignment="1" applyBorder="1" applyFont="1">
      <alignment shrinkToFit="0" wrapText="1"/>
    </xf>
    <xf borderId="9" fillId="9" fontId="2" numFmtId="0" xfId="0" applyAlignment="1" applyBorder="1" applyFont="1">
      <alignment shrinkToFit="0" wrapText="1"/>
    </xf>
    <xf borderId="0" fillId="0" fontId="2" numFmtId="0" xfId="0" applyAlignment="1" applyFont="1">
      <alignment horizontal="left"/>
    </xf>
    <xf borderId="1" fillId="0" fontId="2" numFmtId="0" xfId="0" applyAlignment="1" applyBorder="1" applyFont="1">
      <alignment horizontal="left"/>
    </xf>
    <xf borderId="20" fillId="0" fontId="2" numFmtId="0" xfId="0" applyAlignment="1" applyBorder="1" applyFont="1">
      <alignment shrinkToFit="0" wrapText="1"/>
    </xf>
    <xf borderId="6" fillId="0" fontId="2" numFmtId="0" xfId="0" applyAlignment="1" applyBorder="1" applyFont="1">
      <alignment shrinkToFit="0" wrapText="1"/>
    </xf>
    <xf borderId="10" fillId="2" fontId="2" numFmtId="0" xfId="0" applyAlignment="1" applyBorder="1" applyFont="1">
      <alignment shrinkToFit="0" wrapText="1"/>
    </xf>
    <xf borderId="10" fillId="2" fontId="5" numFmtId="0" xfId="0" applyBorder="1" applyFont="1"/>
    <xf borderId="16" fillId="10" fontId="2" numFmtId="0" xfId="0" applyAlignment="1" applyBorder="1" applyFont="1">
      <alignment shrinkToFit="0" wrapText="1"/>
    </xf>
    <xf borderId="10" fillId="2" fontId="2" numFmtId="49" xfId="0" applyAlignment="1" applyBorder="1" applyFont="1" applyNumberFormat="1">
      <alignment horizontal="left" shrinkToFit="0" wrapText="1"/>
    </xf>
    <xf borderId="10" fillId="2" fontId="2" numFmtId="3" xfId="0" applyAlignment="1" applyBorder="1" applyFont="1" applyNumberFormat="1">
      <alignment horizontal="right"/>
    </xf>
    <xf borderId="10" fillId="0" fontId="2" numFmtId="3" xfId="0" applyAlignment="1" applyBorder="1" applyFont="1" applyNumberFormat="1">
      <alignment horizontal="right" shrinkToFit="0" wrapText="1"/>
    </xf>
    <xf borderId="10" fillId="2" fontId="2" numFmtId="49" xfId="0" applyAlignment="1" applyBorder="1" applyFont="1" applyNumberFormat="1">
      <alignment shrinkToFit="0" wrapText="1"/>
    </xf>
    <xf borderId="7" fillId="0" fontId="2" numFmtId="0" xfId="0" applyAlignment="1" applyBorder="1" applyFont="1">
      <alignment horizontal="left" shrinkToFit="0" wrapText="1"/>
    </xf>
    <xf borderId="8" fillId="0" fontId="2" numFmtId="0" xfId="0" applyAlignment="1" applyBorder="1" applyFont="1">
      <alignment shrinkToFit="0" wrapText="1"/>
    </xf>
    <xf borderId="10" fillId="2" fontId="7" numFmtId="0" xfId="0" applyAlignment="1" applyBorder="1" applyFont="1">
      <alignment horizontal="left"/>
    </xf>
    <xf borderId="16" fillId="2" fontId="2" numFmtId="0" xfId="0" applyAlignment="1" applyBorder="1" applyFont="1">
      <alignment shrinkToFit="0" wrapText="1"/>
    </xf>
    <xf borderId="1" fillId="0" fontId="2" numFmtId="0" xfId="0" applyBorder="1" applyFont="1"/>
    <xf borderId="0" fillId="0" fontId="2" numFmtId="4" xfId="0" applyAlignment="1" applyFont="1" applyNumberFormat="1">
      <alignment shrinkToFit="0" wrapText="1"/>
    </xf>
    <xf borderId="9" fillId="8" fontId="2" numFmtId="0" xfId="0" applyAlignment="1" applyBorder="1" applyFont="1">
      <alignment horizontal="left" shrinkToFit="0" wrapText="1"/>
    </xf>
    <xf borderId="9" fillId="8" fontId="2" numFmtId="0" xfId="0" applyAlignment="1" applyBorder="1" applyFont="1">
      <alignment shrinkToFit="0" wrapText="1"/>
    </xf>
    <xf borderId="21" fillId="8" fontId="2" numFmtId="0" xfId="0" applyAlignment="1" applyBorder="1" applyFont="1">
      <alignment shrinkToFit="0" wrapText="1"/>
    </xf>
    <xf borderId="9" fillId="8" fontId="2" numFmtId="10" xfId="0" applyAlignment="1" applyBorder="1" applyFont="1" applyNumberFormat="1">
      <alignment shrinkToFit="0" wrapText="1"/>
    </xf>
    <xf quotePrefix="1" borderId="0" fillId="0" fontId="2" numFmtId="49" xfId="0" applyAlignment="1" applyFont="1" applyNumberFormat="1">
      <alignment horizontal="left" shrinkToFit="0" wrapText="1"/>
    </xf>
    <xf borderId="5" fillId="0" fontId="2" numFmtId="0" xfId="0" applyBorder="1" applyFont="1"/>
    <xf borderId="5" fillId="0" fontId="2" numFmtId="0" xfId="0" applyAlignment="1" applyBorder="1" applyFont="1">
      <alignment shrinkToFit="0" wrapText="1"/>
    </xf>
    <xf borderId="21" fillId="9" fontId="2" numFmtId="0" xfId="0" applyAlignment="1" applyBorder="1" applyFont="1">
      <alignment shrinkToFit="0" wrapText="1"/>
    </xf>
    <xf borderId="9" fillId="9" fontId="2" numFmtId="10" xfId="0" applyAlignment="1" applyBorder="1" applyFont="1" applyNumberFormat="1">
      <alignment shrinkToFit="0" wrapText="1"/>
    </xf>
    <xf borderId="22" fillId="2" fontId="2" numFmtId="0" xfId="0" applyAlignment="1" applyBorder="1" applyFont="1">
      <alignment shrinkToFit="0" wrapText="1"/>
    </xf>
    <xf borderId="9" fillId="11" fontId="2" numFmtId="0" xfId="0" applyAlignment="1" applyBorder="1" applyFill="1" applyFont="1">
      <alignment shrinkToFit="0" wrapText="1"/>
    </xf>
    <xf borderId="9" fillId="11" fontId="2" numFmtId="10" xfId="0" applyAlignment="1" applyBorder="1" applyFont="1" applyNumberFormat="1">
      <alignment shrinkToFit="0" wrapText="1"/>
    </xf>
    <xf borderId="23" fillId="12" fontId="2" numFmtId="0" xfId="0" applyAlignment="1" applyBorder="1" applyFill="1" applyFont="1">
      <alignment shrinkToFit="0" wrapText="1"/>
    </xf>
    <xf borderId="3" fillId="0" fontId="2" numFmtId="0" xfId="0" applyAlignment="1" applyBorder="1" applyFont="1">
      <alignment shrinkToFit="0" wrapText="1"/>
    </xf>
    <xf borderId="4" fillId="0" fontId="2" numFmtId="0" xfId="0" applyAlignment="1" applyBorder="1" applyFont="1">
      <alignment shrinkToFit="0" wrapText="1"/>
    </xf>
    <xf borderId="24" fillId="0" fontId="2" numFmtId="0" xfId="0" applyAlignment="1" applyBorder="1" applyFont="1">
      <alignment shrinkToFit="0" wrapText="1"/>
    </xf>
    <xf borderId="25" fillId="9" fontId="2" numFmtId="0" xfId="0" applyAlignment="1" applyBorder="1" applyFont="1">
      <alignment shrinkToFit="0" wrapText="1"/>
    </xf>
    <xf borderId="26" fillId="9" fontId="2" numFmtId="10" xfId="0" applyAlignment="1" applyBorder="1" applyFont="1" applyNumberFormat="1">
      <alignment shrinkToFit="0" wrapText="1"/>
    </xf>
    <xf borderId="26" fillId="9" fontId="2" numFmtId="0" xfId="0" applyAlignment="1" applyBorder="1" applyFont="1">
      <alignment shrinkToFit="0" wrapText="1"/>
    </xf>
    <xf borderId="27" fillId="0" fontId="4" numFmtId="0" xfId="0" applyBorder="1" applyFont="1"/>
    <xf borderId="26" fillId="11" fontId="2" numFmtId="0" xfId="0" applyAlignment="1" applyBorder="1" applyFont="1">
      <alignment shrinkToFit="0" wrapText="1"/>
    </xf>
    <xf borderId="26" fillId="11" fontId="2" numFmtId="10" xfId="0" applyAlignment="1" applyBorder="1" applyFont="1" applyNumberFormat="1">
      <alignment shrinkToFit="0" wrapText="1"/>
    </xf>
    <xf borderId="28" fillId="0" fontId="4" numFmtId="0" xfId="0" applyBorder="1" applyFont="1"/>
    <xf borderId="9" fillId="2" fontId="7" numFmtId="0" xfId="0" applyAlignment="1" applyBorder="1" applyFont="1">
      <alignment horizontal="left"/>
    </xf>
    <xf quotePrefix="1" borderId="10" fillId="2" fontId="2" numFmtId="49" xfId="0" applyAlignment="1" applyBorder="1" applyFont="1" applyNumberFormat="1">
      <alignment horizontal="left" shrinkToFit="0" wrapText="1"/>
    </xf>
    <xf quotePrefix="1" borderId="9" fillId="2" fontId="2" numFmtId="49" xfId="0" applyAlignment="1" applyBorder="1" applyFont="1" applyNumberFormat="1">
      <alignment horizontal="left"/>
    </xf>
    <xf quotePrefix="1" borderId="0" fillId="0" fontId="2" numFmtId="49" xfId="0" applyAlignment="1" applyFont="1" applyNumberFormat="1">
      <alignment horizontal="left"/>
    </xf>
    <xf borderId="9" fillId="2" fontId="2" numFmtId="0" xfId="0" applyBorder="1" applyFont="1"/>
    <xf borderId="16" fillId="2" fontId="2" numFmtId="0" xfId="0" applyBorder="1" applyFont="1"/>
    <xf borderId="0" fillId="0" fontId="2" numFmtId="49" xfId="0" applyAlignment="1" applyFont="1" applyNumberFormat="1">
      <alignment horizontal="left"/>
    </xf>
    <xf borderId="9" fillId="2" fontId="2" numFmtId="49" xfId="0" applyAlignment="1" applyBorder="1" applyFont="1" applyNumberFormat="1">
      <alignment horizontal="left"/>
    </xf>
    <xf borderId="10" fillId="2" fontId="2" numFmtId="49" xfId="0" applyAlignment="1" applyBorder="1" applyFont="1" applyNumberFormat="1">
      <alignment horizontal="left"/>
    </xf>
    <xf borderId="0" fillId="0" fontId="2" numFmtId="49" xfId="0" applyAlignment="1" applyFont="1" applyNumberFormat="1">
      <alignment shrinkToFit="0" wrapText="1"/>
    </xf>
    <xf borderId="16" fillId="2" fontId="2" numFmtId="0" xfId="0" applyAlignment="1" applyBorder="1" applyFont="1">
      <alignment horizontal="righ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Dzimums</a:t>
            </a:r>
          </a:p>
        </c:rich>
      </c:tx>
      <c:overlay val="0"/>
    </c:title>
    <c:plotArea>
      <c:layout/>
      <c:barChart>
        <c:barDir val="col"/>
        <c:ser>
          <c:idx val="0"/>
          <c:order val="0"/>
          <c:tx>
            <c:v>Dzimums Vīrietis</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val>
            <c:numRef>
              <c:f>'Kopīgie dati '!$J$4</c:f>
              <c:numCache/>
            </c:numRef>
          </c:val>
        </c:ser>
        <c:ser>
          <c:idx val="1"/>
          <c:order val="1"/>
          <c:tx>
            <c:v>Dzimums Sieviete</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val>
            <c:numRef>
              <c:f>'Kopīgie dati '!$K$4</c:f>
              <c:numCache/>
            </c:numRef>
          </c:val>
        </c:ser>
        <c:ser>
          <c:idx val="2"/>
          <c:order val="2"/>
          <c:tx>
            <c:v>Dzimums Nevēlos norādīt</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val>
            <c:numRef>
              <c:f>'Kopīgie dati '!$L$4</c:f>
              <c:numCache/>
            </c:numRef>
          </c:val>
        </c:ser>
        <c:axId val="609771912"/>
        <c:axId val="2117997532"/>
      </c:barChart>
      <c:catAx>
        <c:axId val="60977191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117997532"/>
      </c:catAx>
      <c:valAx>
        <c:axId val="211799753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609771912"/>
      </c:valAx>
    </c:plotArea>
    <c:legend>
      <c:legendPos val="r"/>
      <c:overlay val="0"/>
      <c:txPr>
        <a:bodyPr/>
        <a:lstStyle/>
        <a:p>
          <a:pPr lvl="0">
            <a:defRPr b="0" i="0">
              <a:solidFill>
                <a:srgbClr val="1A1A1A"/>
              </a:solidFill>
              <a:latin typeface="+mn-lt"/>
            </a:defRPr>
          </a:pPr>
        </a:p>
      </c:txPr>
    </c:legend>
    <c:plotVisOnly val="1"/>
  </c:chart>
</c:chartSpace>
</file>

<file path=xl/charts/chart10.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Vecums 13-17</c:v>
          </c:tx>
          <c:spPr>
            <a:solidFill>
              <a:schemeClr val="accent1"/>
            </a:solidFill>
            <a:ln cmpd="sng">
              <a:solidFill>
                <a:srgbClr val="000000"/>
              </a:solidFill>
            </a:ln>
          </c:spPr>
          <c:val>
            <c:numRef>
              <c:f>'Kopīgie dati '!$N$4</c:f>
              <c:numCache/>
            </c:numRef>
          </c:val>
        </c:ser>
        <c:ser>
          <c:idx val="1"/>
          <c:order val="1"/>
          <c:tx>
            <c:v>Vecums 18-24</c:v>
          </c:tx>
          <c:spPr>
            <a:solidFill>
              <a:schemeClr val="accent2"/>
            </a:solidFill>
            <a:ln cmpd="sng">
              <a:solidFill>
                <a:srgbClr val="000000"/>
              </a:solidFill>
            </a:ln>
          </c:spPr>
          <c:val>
            <c:numRef>
              <c:f>'Kopīgie dati '!$O$4</c:f>
              <c:numCache/>
            </c:numRef>
          </c:val>
        </c:ser>
        <c:ser>
          <c:idx val="2"/>
          <c:order val="2"/>
          <c:tx>
            <c:v>Vecums 25-30</c:v>
          </c:tx>
          <c:spPr>
            <a:solidFill>
              <a:schemeClr val="accent3"/>
            </a:solidFill>
            <a:ln cmpd="sng">
              <a:solidFill>
                <a:srgbClr val="000000"/>
              </a:solidFill>
            </a:ln>
          </c:spPr>
          <c:val>
            <c:numRef>
              <c:f>'Kopīgie dati '!$P$4</c:f>
              <c:numCache/>
            </c:numRef>
          </c:val>
        </c:ser>
        <c:axId val="325273945"/>
        <c:axId val="1708807619"/>
      </c:barChart>
      <c:catAx>
        <c:axId val="32527394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708807619"/>
      </c:catAx>
      <c:valAx>
        <c:axId val="170880761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25273945"/>
      </c:valAx>
    </c:plotArea>
    <c:legend>
      <c:legendPos val="r"/>
      <c:overlay val="0"/>
      <c:txPr>
        <a:bodyPr/>
        <a:lstStyle/>
        <a:p>
          <a:pPr lvl="0">
            <a:defRPr b="0" i="0">
              <a:solidFill>
                <a:srgbClr val="1A1A1A"/>
              </a:solidFill>
              <a:latin typeface="+mn-lt"/>
            </a:defRPr>
          </a:pPr>
        </a:p>
      </c:txPr>
    </c:legend>
    <c:plotVisOnly val="1"/>
  </c:chart>
</c:chartSpace>
</file>

<file path=xl/charts/chart1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Cik daudz zini par atbalstu mentālajai veselībai?</a:t>
            </a:r>
          </a:p>
        </c:rich>
      </c:tx>
      <c:overlay val="0"/>
    </c:title>
    <c:plotArea>
      <c:layout/>
      <c:barChart>
        <c:barDir val="col"/>
        <c:ser>
          <c:idx val="0"/>
          <c:order val="0"/>
          <c:tx>
            <c:v>Cik daudz zini par atbalstu mentālajai veselibai? Jā</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'!$R$4:$R$6</c:f>
            </c:strRef>
          </c:cat>
          <c:val>
            <c:numRef>
              <c:f>'Kopīgie dati '!$S$4:$S$6</c:f>
              <c:numCache/>
            </c:numRef>
          </c:val>
        </c:ser>
        <c:ser>
          <c:idx val="1"/>
          <c:order val="1"/>
          <c:tx>
            <c:v>Cik daudz zini par atbalstu mentālajai veselibai? Nē</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'!$R$4:$R$6</c:f>
            </c:strRef>
          </c:cat>
          <c:val>
            <c:numRef>
              <c:f>'Kopīgie dati '!$T$4:$T$6</c:f>
              <c:numCache/>
            </c:numRef>
          </c:val>
        </c:ser>
        <c:ser>
          <c:idx val="2"/>
          <c:order val="2"/>
          <c:tx>
            <c:v>Cik daudz zini par atbalstu mentālajai veselibai? Nē, bet vēlētos uzzināt vairāk</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'!$R$4:$R$6</c:f>
            </c:strRef>
          </c:cat>
          <c:val>
            <c:numRef>
              <c:f>'Kopīgie dati '!$U$4:$U$6</c:f>
              <c:numCache/>
            </c:numRef>
          </c:val>
        </c:ser>
        <c:axId val="127473413"/>
        <c:axId val="1637346627"/>
      </c:barChart>
      <c:catAx>
        <c:axId val="12747341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37346627"/>
      </c:catAx>
      <c:valAx>
        <c:axId val="163734662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27473413"/>
      </c:valAx>
    </c:plotArea>
    <c:legend>
      <c:legendPos val="r"/>
      <c:overlay val="0"/>
      <c:txPr>
        <a:bodyPr/>
        <a:lstStyle/>
        <a:p>
          <a:pPr lvl="0">
            <a:defRPr b="0" i="0">
              <a:solidFill>
                <a:srgbClr val="1A1A1A"/>
              </a:solidFill>
              <a:latin typeface="+mn-lt"/>
            </a:defRPr>
          </a:pPr>
        </a:p>
      </c:txPr>
    </c:legend>
    <c:plotVisOnly val="1"/>
  </c:chart>
</c:chartSpace>
</file>

<file path=xl/charts/chart1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Kādus interešu vai sporta pulciņus Tu apmeklē Ventspilī?</a:t>
            </a:r>
          </a:p>
        </c:rich>
      </c:tx>
      <c:overlay val="0"/>
    </c:title>
    <c:plotArea>
      <c:layout/>
      <c:barChart>
        <c:barDir val="col"/>
        <c:ser>
          <c:idx val="0"/>
          <c:order val="0"/>
          <c:tx>
            <c:v>Kopā</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'!$Z$3:$Z$11</c:f>
            </c:strRef>
          </c:cat>
          <c:val>
            <c:numRef>
              <c:f>'Kopīgie dati '!$AA$3:$AA$11</c:f>
              <c:numCache/>
            </c:numRef>
          </c:val>
        </c:ser>
        <c:ser>
          <c:idx val="1"/>
          <c:order val="1"/>
          <c:tx>
            <c:v>13-17</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'!$Z$3:$Z$11</c:f>
            </c:strRef>
          </c:cat>
          <c:val>
            <c:numRef>
              <c:f>'Kopīgie dati '!$AB$3:$AB$11</c:f>
              <c:numCache/>
            </c:numRef>
          </c:val>
        </c:ser>
        <c:ser>
          <c:idx val="2"/>
          <c:order val="2"/>
          <c:tx>
            <c:v>18-24</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'!$Z$3:$Z$11</c:f>
            </c:strRef>
          </c:cat>
          <c:val>
            <c:numRef>
              <c:f>'Kopīgie dati '!$AC$3:$AC$11</c:f>
              <c:numCache/>
            </c:numRef>
          </c:val>
        </c:ser>
        <c:axId val="1969646745"/>
        <c:axId val="1861094680"/>
      </c:barChart>
      <c:catAx>
        <c:axId val="196964674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61094680"/>
      </c:catAx>
      <c:valAx>
        <c:axId val="186109468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969646745"/>
      </c:valAx>
    </c:plotArea>
    <c:legend>
      <c:legendPos val="r"/>
      <c:overlay val="0"/>
      <c:txPr>
        <a:bodyPr/>
        <a:lstStyle/>
        <a:p>
          <a:pPr lvl="0">
            <a:defRPr b="0" i="0">
              <a:solidFill>
                <a:srgbClr val="1A1A1A"/>
              </a:solidFill>
              <a:latin typeface="+mn-lt"/>
            </a:defRPr>
          </a:pPr>
        </a:p>
      </c:txPr>
    </c:legend>
    <c:plotVisOnly val="1"/>
  </c:chart>
</c:chartSpace>
</file>

<file path=xl/charts/chart1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Cik stundas nedēļā Tu pavadi aktīvi atpūšoties? (piemēram, nodarbojoties ar sportu)</a:t>
            </a:r>
          </a:p>
        </c:rich>
      </c:tx>
      <c:overlay val="0"/>
    </c:title>
    <c:plotArea>
      <c:layout/>
      <c:barChart>
        <c:barDir val="col"/>
        <c:ser>
          <c:idx val="0"/>
          <c:order val="0"/>
          <c:tx>
            <c:v>Kopā</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'!$AM$3:$AM$8</c:f>
            </c:strRef>
          </c:cat>
          <c:val>
            <c:numRef>
              <c:f>'Kopīgie dati '!$AN$3:$AN$8</c:f>
              <c:numCache/>
            </c:numRef>
          </c:val>
        </c:ser>
        <c:ser>
          <c:idx val="1"/>
          <c:order val="1"/>
          <c:tx>
            <c:v>13-17</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'!$AM$3:$AM$8</c:f>
            </c:strRef>
          </c:cat>
          <c:val>
            <c:numRef>
              <c:f>'Kopīgie dati '!$AO$3:$AO$8</c:f>
              <c:numCache/>
            </c:numRef>
          </c:val>
        </c:ser>
        <c:ser>
          <c:idx val="2"/>
          <c:order val="2"/>
          <c:tx>
            <c:v>18-24</c:v>
          </c:tx>
          <c:spPr>
            <a:solidFill>
              <a:schemeClr val="accent3"/>
            </a:solidFill>
            <a:ln cmpd="sng">
              <a:solidFill>
                <a:srgbClr val="000000"/>
              </a:solidFill>
            </a:ln>
          </c:spPr>
          <c:cat>
            <c:strRef>
              <c:f>'Kopīgie dati '!$AM$3:$AM$8</c:f>
            </c:strRef>
          </c:cat>
          <c:val>
            <c:numRef>
              <c:f>'Kopīgie dati '!$AP$3:$AP$8</c:f>
              <c:numCache/>
            </c:numRef>
          </c:val>
        </c:ser>
        <c:axId val="1739498616"/>
        <c:axId val="1277052871"/>
      </c:barChart>
      <c:catAx>
        <c:axId val="173949861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277052871"/>
      </c:catAx>
      <c:valAx>
        <c:axId val="127705287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739498616"/>
      </c:valAx>
    </c:plotArea>
    <c:legend>
      <c:legendPos val="r"/>
      <c:overlay val="0"/>
      <c:txPr>
        <a:bodyPr/>
        <a:lstStyle/>
        <a:p>
          <a:pPr lvl="0">
            <a:defRPr b="0" i="0">
              <a:solidFill>
                <a:srgbClr val="1A1A1A"/>
              </a:solidFill>
              <a:latin typeface="+mn-lt"/>
            </a:defRPr>
          </a:pPr>
        </a:p>
      </c:txPr>
    </c:legend>
    <c:plotVisOnly val="1"/>
  </c:chart>
</c:chartSpace>
</file>

<file path=xl/charts/chart1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Cik stundas nedēļā Tu pavadi ar draugiem ārpus savas mājas?</a:t>
            </a:r>
          </a:p>
        </c:rich>
      </c:tx>
      <c:overlay val="0"/>
    </c:title>
    <c:plotArea>
      <c:layout/>
      <c:barChart>
        <c:barDir val="col"/>
        <c:ser>
          <c:idx val="0"/>
          <c:order val="0"/>
          <c:tx>
            <c:v>Kopā</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'!$AT$3:$AT$7</c:f>
            </c:strRef>
          </c:cat>
          <c:val>
            <c:numRef>
              <c:f>'Kopīgie dati '!$AU$3:$AU$7</c:f>
              <c:numCache/>
            </c:numRef>
          </c:val>
        </c:ser>
        <c:ser>
          <c:idx val="1"/>
          <c:order val="1"/>
          <c:tx>
            <c:v>13-17</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'!$AT$3:$AT$7</c:f>
            </c:strRef>
          </c:cat>
          <c:val>
            <c:numRef>
              <c:f>'Kopīgie dati '!$AV$3:$AV$7</c:f>
              <c:numCache/>
            </c:numRef>
          </c:val>
        </c:ser>
        <c:ser>
          <c:idx val="2"/>
          <c:order val="2"/>
          <c:tx>
            <c:v>18-24</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'!$AT$3:$AT$7</c:f>
            </c:strRef>
          </c:cat>
          <c:val>
            <c:numRef>
              <c:f>'Kopīgie dati '!$AW$3:$AW$7</c:f>
              <c:numCache/>
            </c:numRef>
          </c:val>
        </c:ser>
        <c:axId val="865005450"/>
        <c:axId val="212079820"/>
      </c:barChart>
      <c:catAx>
        <c:axId val="86500545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12079820"/>
      </c:catAx>
      <c:valAx>
        <c:axId val="21207982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865005450"/>
      </c:valAx>
    </c:plotArea>
    <c:legend>
      <c:legendPos val="r"/>
      <c:overlay val="0"/>
      <c:txPr>
        <a:bodyPr/>
        <a:lstStyle/>
        <a:p>
          <a:pPr lvl="0">
            <a:defRPr b="0" i="0">
              <a:solidFill>
                <a:srgbClr val="1A1A1A"/>
              </a:solidFill>
              <a:latin typeface="+mn-lt"/>
            </a:defRPr>
          </a:pPr>
        </a:p>
      </c:txPr>
    </c:legend>
    <c:plotVisOnly val="1"/>
  </c:chart>
</c:chartSpace>
</file>

<file path=xl/charts/chart1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Cik stundas nedēļā Tu pavadi pulciņos vai pilsētas veidotās aktivitātēs?</a:t>
            </a:r>
          </a:p>
        </c:rich>
      </c:tx>
      <c:overlay val="0"/>
    </c:title>
    <c:plotArea>
      <c:layout/>
      <c:barChart>
        <c:barDir val="col"/>
        <c:ser>
          <c:idx val="0"/>
          <c:order val="0"/>
          <c:tx>
            <c:v>Kopā</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'!$AG$3:$AG$7</c:f>
            </c:strRef>
          </c:cat>
          <c:val>
            <c:numRef>
              <c:f>'Kopīgie dati '!$AH$3:$AH$7</c:f>
              <c:numCache/>
            </c:numRef>
          </c:val>
        </c:ser>
        <c:ser>
          <c:idx val="1"/>
          <c:order val="1"/>
          <c:tx>
            <c:v>13-17</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'!$AG$3:$AG$7</c:f>
            </c:strRef>
          </c:cat>
          <c:val>
            <c:numRef>
              <c:f>'Kopīgie dati '!$AI$3:$AI$7</c:f>
              <c:numCache/>
            </c:numRef>
          </c:val>
        </c:ser>
        <c:ser>
          <c:idx val="2"/>
          <c:order val="2"/>
          <c:tx>
            <c:v>18-24</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'!$AG$3:$AG$7</c:f>
            </c:strRef>
          </c:cat>
          <c:val>
            <c:numRef>
              <c:f>'Kopīgie dati '!$AJ$3:$AJ$7</c:f>
              <c:numCache/>
            </c:numRef>
          </c:val>
        </c:ser>
        <c:axId val="1837462148"/>
        <c:axId val="1582743684"/>
      </c:barChart>
      <c:catAx>
        <c:axId val="183746214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582743684"/>
      </c:catAx>
      <c:valAx>
        <c:axId val="15827436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37462148"/>
      </c:valAx>
    </c:plotArea>
    <c:legend>
      <c:legendPos val="r"/>
      <c:overlay val="0"/>
      <c:txPr>
        <a:bodyPr/>
        <a:lstStyle/>
        <a:p>
          <a:pPr lvl="0">
            <a:defRPr b="0" i="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Vecums</a:t>
            </a:r>
          </a:p>
        </c:rich>
      </c:tx>
      <c:overlay val="0"/>
    </c:title>
    <c:plotArea>
      <c:layout/>
      <c:barChart>
        <c:barDir val="col"/>
        <c:ser>
          <c:idx val="0"/>
          <c:order val="0"/>
          <c:tx>
            <c:v>Vecums 13-17</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val>
            <c:numRef>
              <c:f>'Kopīgie dati '!$N$4</c:f>
              <c:numCache/>
            </c:numRef>
          </c:val>
        </c:ser>
        <c:ser>
          <c:idx val="1"/>
          <c:order val="1"/>
          <c:tx>
            <c:v>Vecums 18-24</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val>
            <c:numRef>
              <c:f>'Kopīgie dati '!$O$4</c:f>
              <c:numCache/>
            </c:numRef>
          </c:val>
        </c:ser>
        <c:ser>
          <c:idx val="2"/>
          <c:order val="2"/>
          <c:tx>
            <c:v>Vecums 25-30</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val>
            <c:numRef>
              <c:f>'Kopīgie dati '!$P$4</c:f>
              <c:numCache/>
            </c:numRef>
          </c:val>
        </c:ser>
        <c:axId val="1890923086"/>
        <c:axId val="247362789"/>
      </c:barChart>
      <c:catAx>
        <c:axId val="189092308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47362789"/>
      </c:catAx>
      <c:valAx>
        <c:axId val="24736278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1890923086"/>
      </c:valAx>
    </c:plotArea>
    <c:legend>
      <c:legendPos val="r"/>
      <c:overlay val="0"/>
      <c:txPr>
        <a:bodyPr/>
        <a:lstStyle/>
        <a:p>
          <a:pPr lvl="0">
            <a:defRPr b="0" i="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Cik daudz zini par atbalstu mentālajai veselībai?</a:t>
            </a:r>
          </a:p>
        </c:rich>
      </c:tx>
      <c:overlay val="0"/>
    </c:title>
    <c:plotArea>
      <c:layout/>
      <c:barChart>
        <c:barDir val="col"/>
        <c:ser>
          <c:idx val="0"/>
          <c:order val="0"/>
          <c:tx>
            <c:v>Cik daudz zini par atbalstu mentālajai veselibai? Jā</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'!$R$4:$R$6</c:f>
            </c:strRef>
          </c:cat>
          <c:val>
            <c:numRef>
              <c:f>'Kopīgie dati '!$S$4:$S$6</c:f>
              <c:numCache/>
            </c:numRef>
          </c:val>
        </c:ser>
        <c:ser>
          <c:idx val="1"/>
          <c:order val="1"/>
          <c:tx>
            <c:v>Cik daudz zini par atbalstu mentālajai veselibai? Nē</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'!$R$4:$R$6</c:f>
            </c:strRef>
          </c:cat>
          <c:val>
            <c:numRef>
              <c:f>'Kopīgie dati '!$T$4:$T$6</c:f>
              <c:numCache/>
            </c:numRef>
          </c:val>
        </c:ser>
        <c:ser>
          <c:idx val="2"/>
          <c:order val="2"/>
          <c:tx>
            <c:v>Cik daudz zini par atbalstu mentālajai veselibai? Nē, bet vēlētos uzzināt vairāk</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'!$R$4:$R$6</c:f>
            </c:strRef>
          </c:cat>
          <c:val>
            <c:numRef>
              <c:f>'Kopīgie dati '!$U$4:$U$6</c:f>
              <c:numCache/>
            </c:numRef>
          </c:val>
        </c:ser>
        <c:axId val="381885725"/>
        <c:axId val="677336510"/>
      </c:barChart>
      <c:catAx>
        <c:axId val="38188572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677336510"/>
      </c:catAx>
      <c:valAx>
        <c:axId val="67733651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81885725"/>
      </c:valAx>
    </c:plotArea>
    <c:legend>
      <c:legendPos val="r"/>
      <c:overlay val="0"/>
      <c:txPr>
        <a:bodyPr/>
        <a:lstStyle/>
        <a:p>
          <a:pPr lvl="0">
            <a:defRPr b="0" i="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Kādus interešu vai sporta pulciņus Tu apmeklē Ventspilī?</a:t>
            </a:r>
          </a:p>
        </c:rich>
      </c:tx>
      <c:overlay val="0"/>
    </c:title>
    <c:plotArea>
      <c:layout/>
      <c:barChart>
        <c:barDir val="col"/>
        <c:ser>
          <c:idx val="0"/>
          <c:order val="0"/>
          <c:tx>
            <c:v>Kopā</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'!$Z$3:$Z$11</c:f>
            </c:strRef>
          </c:cat>
          <c:val>
            <c:numRef>
              <c:f>'Kopīgie dati '!$AA$3:$AA$11</c:f>
              <c:numCache/>
            </c:numRef>
          </c:val>
        </c:ser>
        <c:ser>
          <c:idx val="1"/>
          <c:order val="1"/>
          <c:tx>
            <c:v>13-17</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'!$Z$3:$Z$11</c:f>
            </c:strRef>
          </c:cat>
          <c:val>
            <c:numRef>
              <c:f>'Kopīgie dati '!$AB$3:$AB$11</c:f>
              <c:numCache/>
            </c:numRef>
          </c:val>
        </c:ser>
        <c:ser>
          <c:idx val="2"/>
          <c:order val="2"/>
          <c:tx>
            <c:v>18-24</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'!$Z$3:$Z$11</c:f>
            </c:strRef>
          </c:cat>
          <c:val>
            <c:numRef>
              <c:f>'Kopīgie dati '!$AC$3:$AC$11</c:f>
              <c:numCache/>
            </c:numRef>
          </c:val>
        </c:ser>
        <c:axId val="2088920575"/>
        <c:axId val="1603829650"/>
      </c:barChart>
      <c:catAx>
        <c:axId val="2088920575"/>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603829650"/>
      </c:catAx>
      <c:valAx>
        <c:axId val="160382965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88920575"/>
      </c:valAx>
    </c:plotArea>
    <c:legend>
      <c:legendPos val="r"/>
      <c:overlay val="0"/>
      <c:txPr>
        <a:bodyPr/>
        <a:lstStyle/>
        <a:p>
          <a:pPr lvl="0">
            <a:defRPr b="0" i="0">
              <a:solidFill>
                <a:srgbClr val="1A1A1A"/>
              </a:solidFill>
              <a:latin typeface="+mn-lt"/>
            </a:defRPr>
          </a:pPr>
        </a:p>
      </c:txPr>
    </c:legend>
    <c:plotVisOnly val="1"/>
  </c:chart>
</c:chartSpace>
</file>

<file path=xl/charts/chart5.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Cik stundas nedēļā Tu pavadi aktīvi atpūšoties? (piemēram, nodarbojoties ar sportu)</a:t>
            </a:r>
          </a:p>
        </c:rich>
      </c:tx>
      <c:overlay val="0"/>
    </c:title>
    <c:plotArea>
      <c:layout/>
      <c:barChart>
        <c:barDir val="col"/>
        <c:ser>
          <c:idx val="0"/>
          <c:order val="0"/>
          <c:tx>
            <c:v>Kopā</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'!$AM$3:$AM$8</c:f>
            </c:strRef>
          </c:cat>
          <c:val>
            <c:numRef>
              <c:f>'Kopīgie dati '!$AN$3:$AN$8</c:f>
              <c:numCache/>
            </c:numRef>
          </c:val>
        </c:ser>
        <c:ser>
          <c:idx val="1"/>
          <c:order val="1"/>
          <c:tx>
            <c:v>13-17</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'!$AM$3:$AM$8</c:f>
            </c:strRef>
          </c:cat>
          <c:val>
            <c:numRef>
              <c:f>'Kopīgie dati '!$AO$3:$AO$8</c:f>
              <c:numCache/>
            </c:numRef>
          </c:val>
        </c:ser>
        <c:ser>
          <c:idx val="2"/>
          <c:order val="2"/>
          <c:tx>
            <c:v>18-24</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'!$AM$3:$AM$8</c:f>
            </c:strRef>
          </c:cat>
          <c:val>
            <c:numRef>
              <c:f>'Kopīgie dati '!$AP$3:$AP$8</c:f>
              <c:numCache/>
            </c:numRef>
          </c:val>
        </c:ser>
        <c:axId val="745052071"/>
        <c:axId val="66119778"/>
      </c:barChart>
      <c:catAx>
        <c:axId val="74505207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66119778"/>
      </c:catAx>
      <c:valAx>
        <c:axId val="661197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745052071"/>
      </c:valAx>
    </c:plotArea>
    <c:legend>
      <c:legendPos val="r"/>
      <c:overlay val="0"/>
      <c:txPr>
        <a:bodyPr/>
        <a:lstStyle/>
        <a:p>
          <a:pPr lvl="0">
            <a:defRPr b="0" i="0">
              <a:solidFill>
                <a:srgbClr val="1A1A1A"/>
              </a:solidFill>
              <a:latin typeface="+mn-lt"/>
            </a:defRPr>
          </a:pPr>
        </a:p>
      </c:txPr>
    </c:legend>
    <c:plotVisOnly val="1"/>
  </c:chart>
</c:chartSpace>
</file>

<file path=xl/charts/chart6.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Cik stundas nedēļā Tu pavadi ar draugiem ārpus savas mājas?</a:t>
            </a:r>
          </a:p>
        </c:rich>
      </c:tx>
      <c:overlay val="0"/>
    </c:title>
    <c:plotArea>
      <c:layout/>
      <c:barChart>
        <c:barDir val="col"/>
        <c:ser>
          <c:idx val="0"/>
          <c:order val="0"/>
          <c:tx>
            <c:v>Kopā</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'!$AT$3:$AT$7</c:f>
            </c:strRef>
          </c:cat>
          <c:val>
            <c:numRef>
              <c:f>'Kopīgie dati '!$AU$3:$AU$7</c:f>
              <c:numCache/>
            </c:numRef>
          </c:val>
        </c:ser>
        <c:ser>
          <c:idx val="1"/>
          <c:order val="1"/>
          <c:tx>
            <c:v>13-17</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'!$AT$3:$AT$7</c:f>
            </c:strRef>
          </c:cat>
          <c:val>
            <c:numRef>
              <c:f>'Kopīgie dati '!$AV$3:$AV$7</c:f>
              <c:numCache/>
            </c:numRef>
          </c:val>
        </c:ser>
        <c:ser>
          <c:idx val="2"/>
          <c:order val="2"/>
          <c:tx>
            <c:v>18-24</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'!$AT$3:$AT$7</c:f>
            </c:strRef>
          </c:cat>
          <c:val>
            <c:numRef>
              <c:f>'Kopīgie dati '!$AW$3:$AW$7</c:f>
              <c:numCache/>
            </c:numRef>
          </c:val>
        </c:ser>
        <c:axId val="306686598"/>
        <c:axId val="2144616795"/>
      </c:barChart>
      <c:catAx>
        <c:axId val="306686598"/>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2144616795"/>
      </c:catAx>
      <c:valAx>
        <c:axId val="214461679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306686598"/>
      </c:valAx>
    </c:plotArea>
    <c:legend>
      <c:legendPos val="r"/>
      <c:overlay val="0"/>
      <c:txPr>
        <a:bodyPr/>
        <a:lstStyle/>
        <a:p>
          <a:pPr lvl="0">
            <a:defRPr b="0" i="0">
              <a:solidFill>
                <a:srgbClr val="1A1A1A"/>
              </a:solidFill>
              <a:latin typeface="+mn-lt"/>
            </a:defRPr>
          </a:pPr>
        </a:p>
      </c:txPr>
    </c:legend>
    <c:plotVisOnly val="1"/>
  </c:chart>
</c:chartSpace>
</file>

<file path=xl/charts/chart7.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i="0">
                <a:solidFill>
                  <a:srgbClr val="757575"/>
                </a:solidFill>
                <a:latin typeface="+mn-lt"/>
              </a:defRPr>
            </a:pPr>
            <a:r>
              <a:rPr b="0" i="0">
                <a:solidFill>
                  <a:srgbClr val="757575"/>
                </a:solidFill>
                <a:latin typeface="+mn-lt"/>
              </a:rPr>
              <a:t>Cik stundas nedēļā Tu pavadi pulciņos vai pilsētas veidotās aktivitātēs?</a:t>
            </a:r>
          </a:p>
        </c:rich>
      </c:tx>
      <c:overlay val="0"/>
    </c:title>
    <c:plotArea>
      <c:layout/>
      <c:barChart>
        <c:barDir val="col"/>
        <c:ser>
          <c:idx val="0"/>
          <c:order val="0"/>
          <c:tx>
            <c:v>Kopā</c:v>
          </c:tx>
          <c:spPr>
            <a:solidFill>
              <a:schemeClr val="accent1"/>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'!$AG$3:$AG$7</c:f>
            </c:strRef>
          </c:cat>
          <c:val>
            <c:numRef>
              <c:f>'Kopīgie dati '!$AH$3:$AH$7</c:f>
              <c:numCache/>
            </c:numRef>
          </c:val>
        </c:ser>
        <c:ser>
          <c:idx val="1"/>
          <c:order val="1"/>
          <c:tx>
            <c:v>13-17</c:v>
          </c:tx>
          <c:spPr>
            <a:solidFill>
              <a:schemeClr val="accent2"/>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'!$AG$3:$AG$7</c:f>
            </c:strRef>
          </c:cat>
          <c:val>
            <c:numRef>
              <c:f>'Kopīgie dati '!$AI$3:$AI$7</c:f>
              <c:numCache/>
            </c:numRef>
          </c:val>
        </c:ser>
        <c:ser>
          <c:idx val="2"/>
          <c:order val="2"/>
          <c:tx>
            <c:v>18-24</c:v>
          </c:tx>
          <c:spPr>
            <a:solidFill>
              <a:schemeClr val="accent3"/>
            </a:solidFill>
            <a:ln cmpd="sng">
              <a:solidFill>
                <a:srgbClr val="000000"/>
              </a:solidFill>
            </a:ln>
          </c:spPr>
          <c:dLbls>
            <c:numFmt formatCode="General" sourceLinked="1"/>
            <c:txPr>
              <a:bodyPr/>
              <a:lstStyle/>
              <a:p>
                <a:pPr lvl="0">
                  <a:defRPr b="1" i="0"/>
                </a:pPr>
              </a:p>
            </c:txPr>
            <c:showLegendKey val="0"/>
            <c:showVal val="1"/>
            <c:showCatName val="0"/>
            <c:showSerName val="0"/>
            <c:showPercent val="0"/>
            <c:showBubbleSize val="0"/>
          </c:dLbls>
          <c:cat>
            <c:strRef>
              <c:f>'Kopīgie dati '!$AG$3:$AG$7</c:f>
            </c:strRef>
          </c:cat>
          <c:val>
            <c:numRef>
              <c:f>'Kopīgie dati '!$AJ$3:$AJ$7</c:f>
              <c:numCache/>
            </c:numRef>
          </c:val>
        </c:ser>
        <c:axId val="477350480"/>
        <c:axId val="1394104778"/>
      </c:barChart>
      <c:catAx>
        <c:axId val="47735048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394104778"/>
      </c:catAx>
      <c:valAx>
        <c:axId val="13941047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77350480"/>
      </c:valAx>
    </c:plotArea>
    <c:legend>
      <c:legendPos val="r"/>
      <c:overlay val="0"/>
      <c:txPr>
        <a:bodyPr/>
        <a:lstStyle/>
        <a:p>
          <a:pPr lvl="0">
            <a:defRPr b="0" i="0">
              <a:solidFill>
                <a:srgbClr val="1A1A1A"/>
              </a:solidFill>
              <a:latin typeface="+mn-lt"/>
            </a:defRPr>
          </a:pPr>
        </a:p>
      </c:txPr>
    </c:legend>
    <c:plotVisOnly val="1"/>
  </c:chart>
</c:chartSpace>
</file>

<file path=xl/charts/chart8.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pieChart>
        <c:varyColors val="1"/>
        <c:ser>
          <c:idx val="0"/>
          <c:order val="0"/>
          <c:tx>
            <c:strRef>
              <c:f>'Kvantitatīvo datu kopsavilkums'!$BE$2</c:f>
            </c:strRef>
          </c:tx>
          <c:dPt>
            <c:idx val="0"/>
            <c:spPr>
              <a:solidFill>
                <a:srgbClr val="4285F4"/>
              </a:solidFill>
            </c:spPr>
          </c:dPt>
          <c:dPt>
            <c:idx val="1"/>
            <c:spPr>
              <a:solidFill>
                <a:srgbClr val="EA4335"/>
              </a:solidFill>
            </c:spPr>
          </c:dPt>
          <c:dPt>
            <c:idx val="2"/>
            <c:spPr>
              <a:solidFill>
                <a:srgbClr val="FBBC04"/>
              </a:solidFill>
            </c:spPr>
          </c:dPt>
          <c:dPt>
            <c:idx val="3"/>
            <c:spPr>
              <a:solidFill>
                <a:srgbClr val="34A853"/>
              </a:solidFill>
            </c:spPr>
          </c:dPt>
          <c:dPt>
            <c:idx val="4"/>
            <c:spPr>
              <a:solidFill>
                <a:srgbClr val="FF6D01"/>
              </a:solidFill>
            </c:spPr>
          </c:dPt>
          <c:dPt>
            <c:idx val="5"/>
            <c:spPr>
              <a:solidFill>
                <a:srgbClr val="46BDC6"/>
              </a:solidFill>
            </c:spPr>
          </c:dPt>
          <c:dPt>
            <c:idx val="6"/>
            <c:spPr>
              <a:solidFill>
                <a:srgbClr val="7BAAF7"/>
              </a:solidFill>
            </c:spPr>
          </c:dPt>
          <c:dPt>
            <c:idx val="7"/>
            <c:spPr>
              <a:solidFill>
                <a:srgbClr val="F07B72"/>
              </a:solidFill>
            </c:spPr>
          </c:dPt>
          <c:dLbls>
            <c:showLegendKey val="0"/>
            <c:showVal val="0"/>
            <c:showCatName val="0"/>
            <c:showSerName val="0"/>
            <c:showPercent val="0"/>
            <c:showBubbleSize val="0"/>
            <c:showLeaderLines val="1"/>
          </c:dLbls>
          <c:cat>
            <c:strRef>
              <c:f>'Kvantitatīvo datu kopsavilkums'!$BD$3:$BD$10</c:f>
            </c:strRef>
          </c:cat>
          <c:val>
            <c:numRef>
              <c:f>'Kvantitatīvo datu kopsavilkums'!$BE$3:$BE$10</c:f>
              <c:numCache/>
            </c:numRef>
          </c:val>
        </c:ser>
        <c:dLbls>
          <c:showLegendKey val="0"/>
          <c:showVal val="0"/>
          <c:showCatName val="0"/>
          <c:showSerName val="0"/>
          <c:showPercent val="0"/>
          <c:showBubbleSize val="0"/>
        </c:dLbls>
        <c:firstSliceAng val="0"/>
      </c:pieChart>
    </c:plotArea>
    <c:legend>
      <c:legendPos val="r"/>
      <c:overlay val="0"/>
      <c:txPr>
        <a:bodyPr/>
        <a:lstStyle/>
        <a:p>
          <a:pPr lvl="0">
            <a:defRPr b="0" i="0">
              <a:solidFill>
                <a:srgbClr val="1A1A1A"/>
              </a:solidFill>
              <a:latin typeface="+mn-lt"/>
            </a:defRPr>
          </a:pPr>
        </a:p>
      </c:txPr>
    </c:legend>
    <c:plotVisOnly val="1"/>
  </c:chart>
</c:chartSpace>
</file>

<file path=xl/charts/chart9.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v>Dzimums Vīrietis</c:v>
          </c:tx>
          <c:spPr>
            <a:solidFill>
              <a:schemeClr val="accent1"/>
            </a:solidFill>
            <a:ln cmpd="sng">
              <a:solidFill>
                <a:srgbClr val="000000"/>
              </a:solidFill>
            </a:ln>
          </c:spPr>
          <c:val>
            <c:numRef>
              <c:f>'Kopīgie dati '!$J$4</c:f>
              <c:numCache/>
            </c:numRef>
          </c:val>
        </c:ser>
        <c:ser>
          <c:idx val="1"/>
          <c:order val="1"/>
          <c:tx>
            <c:v>Dzimums Sieviete</c:v>
          </c:tx>
          <c:spPr>
            <a:solidFill>
              <a:schemeClr val="accent2"/>
            </a:solidFill>
            <a:ln cmpd="sng">
              <a:solidFill>
                <a:srgbClr val="000000"/>
              </a:solidFill>
            </a:ln>
          </c:spPr>
          <c:val>
            <c:numRef>
              <c:f>'Kopīgie dati '!$K$4</c:f>
              <c:numCache/>
            </c:numRef>
          </c:val>
        </c:ser>
        <c:ser>
          <c:idx val="2"/>
          <c:order val="2"/>
          <c:tx>
            <c:v>Dzimums Nevēlos norādīt</c:v>
          </c:tx>
          <c:spPr>
            <a:solidFill>
              <a:schemeClr val="accent3"/>
            </a:solidFill>
            <a:ln cmpd="sng">
              <a:solidFill>
                <a:srgbClr val="000000"/>
              </a:solidFill>
            </a:ln>
          </c:spPr>
          <c:val>
            <c:numRef>
              <c:f>'Kopīgie dati '!$L$4</c:f>
              <c:numCache/>
            </c:numRef>
          </c:val>
        </c:ser>
        <c:axId val="413433199"/>
        <c:axId val="109779053"/>
      </c:barChart>
      <c:catAx>
        <c:axId val="413433199"/>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09779053"/>
      </c:catAx>
      <c:valAx>
        <c:axId val="10977905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13433199"/>
      </c:valAx>
    </c:plotArea>
    <c:legend>
      <c:legendPos val="r"/>
      <c:overlay val="0"/>
      <c:txPr>
        <a:bodyPr/>
        <a:lstStyle/>
        <a:p>
          <a:pPr lvl="0">
            <a:defRPr b="0" i="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 Id="rId3" Type="http://schemas.openxmlformats.org/officeDocument/2006/relationships/chart" Target="../charts/chart11.xml"/><Relationship Id="rId4" Type="http://schemas.openxmlformats.org/officeDocument/2006/relationships/chart" Target="../charts/chart12.xml"/><Relationship Id="rId5" Type="http://schemas.openxmlformats.org/officeDocument/2006/relationships/chart" Target="../charts/chart13.xml"/><Relationship Id="rId6" Type="http://schemas.openxmlformats.org/officeDocument/2006/relationships/chart" Target="../charts/chart14.xml"/><Relationship Id="rId7"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342900</xdr:colOff>
      <xdr:row>6</xdr:row>
      <xdr:rowOff>152400</xdr:rowOff>
    </xdr:from>
    <xdr:ext cx="3829050" cy="2371725"/>
    <xdr:graphicFrame>
      <xdr:nvGraphicFramePr>
        <xdr:cNvPr id="1588302759"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14</xdr:col>
      <xdr:colOff>447675</xdr:colOff>
      <xdr:row>6</xdr:row>
      <xdr:rowOff>123825</xdr:rowOff>
    </xdr:from>
    <xdr:ext cx="3829050" cy="2438400"/>
    <xdr:graphicFrame>
      <xdr:nvGraphicFramePr>
        <xdr:cNvPr id="47742172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19</xdr:col>
      <xdr:colOff>447675</xdr:colOff>
      <xdr:row>6</xdr:row>
      <xdr:rowOff>85725</xdr:rowOff>
    </xdr:from>
    <xdr:ext cx="5772150" cy="3686175"/>
    <xdr:graphicFrame>
      <xdr:nvGraphicFramePr>
        <xdr:cNvPr id="1288178840" name="Chart 3"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26</xdr:col>
      <xdr:colOff>447675</xdr:colOff>
      <xdr:row>12</xdr:row>
      <xdr:rowOff>171450</xdr:rowOff>
    </xdr:from>
    <xdr:ext cx="6572250" cy="4067175"/>
    <xdr:graphicFrame>
      <xdr:nvGraphicFramePr>
        <xdr:cNvPr id="1183380854" name="Chart 4"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40</xdr:col>
      <xdr:colOff>504825</xdr:colOff>
      <xdr:row>9</xdr:row>
      <xdr:rowOff>180975</xdr:rowOff>
    </xdr:from>
    <xdr:ext cx="5772150" cy="3552825"/>
    <xdr:graphicFrame>
      <xdr:nvGraphicFramePr>
        <xdr:cNvPr id="1274283723" name="Chart 5" title="Chart"/>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47</xdr:col>
      <xdr:colOff>942975</xdr:colOff>
      <xdr:row>8</xdr:row>
      <xdr:rowOff>266700</xdr:rowOff>
    </xdr:from>
    <xdr:ext cx="5772150" cy="3552825"/>
    <xdr:graphicFrame>
      <xdr:nvGraphicFramePr>
        <xdr:cNvPr id="73605522" name="Chart 6" title="Chart"/>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34</xdr:col>
      <xdr:colOff>0</xdr:colOff>
      <xdr:row>8</xdr:row>
      <xdr:rowOff>133350</xdr:rowOff>
    </xdr:from>
    <xdr:ext cx="5772150" cy="3552825"/>
    <xdr:graphicFrame>
      <xdr:nvGraphicFramePr>
        <xdr:cNvPr id="15132762" name="Chart 7" title="Chart"/>
        <xdr:cNvGraphicFramePr/>
      </xdr:nvGraphicFramePr>
      <xdr:xfrm>
        <a:off x="0" y="0"/>
        <a:ext cx="0" cy="0"/>
      </xdr:xfrm>
      <a:graphic>
        <a:graphicData uri="http://schemas.openxmlformats.org/drawingml/2006/chart">
          <c:chart r:id="rId7"/>
        </a:graphicData>
      </a:graphic>
    </xdr:graphicFrame>
    <xdr:clientData fLocksWithSheet="0"/>
  </xdr:oneCellAnchor>
  <xdr:oneCellAnchor>
    <xdr:from>
      <xdr:col>54</xdr:col>
      <xdr:colOff>533400</xdr:colOff>
      <xdr:row>11</xdr:row>
      <xdr:rowOff>0</xdr:rowOff>
    </xdr:from>
    <xdr:ext cx="5715000" cy="3533775"/>
    <xdr:graphicFrame>
      <xdr:nvGraphicFramePr>
        <xdr:cNvPr id="1168517668" name="Chart 8" title="Chart"/>
        <xdr:cNvGraphicFramePr/>
      </xdr:nvGraphicFramePr>
      <xdr:xfrm>
        <a:off x="0" y="0"/>
        <a:ext cx="0" cy="0"/>
      </xdr:xfrm>
      <a:graphic>
        <a:graphicData uri="http://schemas.openxmlformats.org/drawingml/2006/chart">
          <c:chart r:id="rId8"/>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1419225</xdr:colOff>
      <xdr:row>4</xdr:row>
      <xdr:rowOff>266700</xdr:rowOff>
    </xdr:from>
    <xdr:ext cx="3829050" cy="2371725"/>
    <xdr:graphicFrame>
      <xdr:nvGraphicFramePr>
        <xdr:cNvPr id="1289099338" name="Chart 9"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12</xdr:col>
      <xdr:colOff>914400</xdr:colOff>
      <xdr:row>5</xdr:row>
      <xdr:rowOff>28575</xdr:rowOff>
    </xdr:from>
    <xdr:ext cx="3829050" cy="2371725"/>
    <xdr:graphicFrame>
      <xdr:nvGraphicFramePr>
        <xdr:cNvPr id="1946167364" name="Chart 10" title="Chart"/>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19</xdr:col>
      <xdr:colOff>476250</xdr:colOff>
      <xdr:row>6</xdr:row>
      <xdr:rowOff>142875</xdr:rowOff>
    </xdr:from>
    <xdr:ext cx="4038600" cy="2495550"/>
    <xdr:graphicFrame>
      <xdr:nvGraphicFramePr>
        <xdr:cNvPr id="370195555" name="Chart 11" title="Chart"/>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25</xdr:col>
      <xdr:colOff>114300</xdr:colOff>
      <xdr:row>11</xdr:row>
      <xdr:rowOff>85725</xdr:rowOff>
    </xdr:from>
    <xdr:ext cx="6334125" cy="3914775"/>
    <xdr:graphicFrame>
      <xdr:nvGraphicFramePr>
        <xdr:cNvPr id="1764224731" name="Chart 12" title="Chart"/>
        <xdr:cNvGraphicFramePr/>
      </xdr:nvGraphicFramePr>
      <xdr:xfrm>
        <a:off x="0" y="0"/>
        <a:ext cx="0" cy="0"/>
      </xdr:xfrm>
      <a:graphic>
        <a:graphicData uri="http://schemas.openxmlformats.org/drawingml/2006/chart">
          <c:chart r:id="rId4"/>
        </a:graphicData>
      </a:graphic>
    </xdr:graphicFrame>
    <xdr:clientData fLocksWithSheet="0"/>
  </xdr:oneCellAnchor>
  <xdr:oneCellAnchor>
    <xdr:from>
      <xdr:col>38</xdr:col>
      <xdr:colOff>657225</xdr:colOff>
      <xdr:row>10</xdr:row>
      <xdr:rowOff>123825</xdr:rowOff>
    </xdr:from>
    <xdr:ext cx="4514850" cy="2790825"/>
    <xdr:graphicFrame>
      <xdr:nvGraphicFramePr>
        <xdr:cNvPr id="967015140" name="Chart 13" title="Chart"/>
        <xdr:cNvGraphicFramePr/>
      </xdr:nvGraphicFramePr>
      <xdr:xfrm>
        <a:off x="0" y="0"/>
        <a:ext cx="0" cy="0"/>
      </xdr:xfrm>
      <a:graphic>
        <a:graphicData uri="http://schemas.openxmlformats.org/drawingml/2006/chart">
          <c:chart r:id="rId5"/>
        </a:graphicData>
      </a:graphic>
    </xdr:graphicFrame>
    <xdr:clientData fLocksWithSheet="0"/>
  </xdr:oneCellAnchor>
  <xdr:oneCellAnchor>
    <xdr:from>
      <xdr:col>44</xdr:col>
      <xdr:colOff>790575</xdr:colOff>
      <xdr:row>7</xdr:row>
      <xdr:rowOff>1581150</xdr:rowOff>
    </xdr:from>
    <xdr:ext cx="4762500" cy="2943225"/>
    <xdr:graphicFrame>
      <xdr:nvGraphicFramePr>
        <xdr:cNvPr id="1432498625" name="Chart 14" title="Chart"/>
        <xdr:cNvGraphicFramePr/>
      </xdr:nvGraphicFramePr>
      <xdr:xfrm>
        <a:off x="0" y="0"/>
        <a:ext cx="0" cy="0"/>
      </xdr:xfrm>
      <a:graphic>
        <a:graphicData uri="http://schemas.openxmlformats.org/drawingml/2006/chart">
          <c:chart r:id="rId6"/>
        </a:graphicData>
      </a:graphic>
    </xdr:graphicFrame>
    <xdr:clientData fLocksWithSheet="0"/>
  </xdr:oneCellAnchor>
  <xdr:oneCellAnchor>
    <xdr:from>
      <xdr:col>32</xdr:col>
      <xdr:colOff>19050</xdr:colOff>
      <xdr:row>7</xdr:row>
      <xdr:rowOff>114300</xdr:rowOff>
    </xdr:from>
    <xdr:ext cx="5715000" cy="3533775"/>
    <xdr:graphicFrame>
      <xdr:nvGraphicFramePr>
        <xdr:cNvPr id="508200439" name="Chart 15" title="Chart"/>
        <xdr:cNvGraphicFramePr/>
      </xdr:nvGraphicFramePr>
      <xdr:xfrm>
        <a:off x="0" y="0"/>
        <a:ext cx="0" cy="0"/>
      </xdr:xfrm>
      <a:graphic>
        <a:graphicData uri="http://schemas.openxmlformats.org/drawingml/2006/chart">
          <c:chart r:id="rId7"/>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D85C6"/>
    <outlinePr summaryBelow="0"/>
    <pageSetUpPr/>
  </sheetPr>
  <sheetViews>
    <sheetView workbookViewId="0">
      <pane ySplit="1.0" topLeftCell="A2" activePane="bottomLeft" state="frozen"/>
      <selection activeCell="B3" sqref="B3" pane="bottomLeft"/>
    </sheetView>
  </sheetViews>
  <sheetFormatPr customHeight="1" defaultColWidth="12.63" defaultRowHeight="15.0" outlineLevelCol="1"/>
  <cols>
    <col customWidth="1" hidden="1" min="1" max="9" width="24.25" outlineLevel="1"/>
    <col customWidth="1" min="10" max="10" width="4.0"/>
    <col customWidth="1" min="11" max="14" width="11.0"/>
    <col customWidth="1" min="15" max="15" width="5.25"/>
    <col customWidth="1" min="16" max="19" width="11.0"/>
    <col customWidth="1" min="20" max="20" width="5.5"/>
    <col customWidth="1" min="21" max="26" width="11.0"/>
    <col customWidth="1" min="27" max="27" width="5.63"/>
    <col customWidth="1" min="28" max="28" width="20.25"/>
    <col customWidth="1" min="29" max="33" width="11.0"/>
    <col customWidth="1" min="34" max="34" width="6.0"/>
    <col customWidth="1" min="35" max="40" width="11.0"/>
    <col customWidth="1" min="41" max="41" width="6.25"/>
    <col customWidth="1" min="42" max="54" width="11.0"/>
    <col customWidth="1" min="55" max="55" width="6.25"/>
    <col customWidth="1" min="56" max="56" width="33.38"/>
    <col customWidth="1" min="57" max="57" width="33.13"/>
    <col customWidth="1" min="58" max="58" width="20.38"/>
  </cols>
  <sheetData>
    <row r="1" ht="15.75" customHeight="1">
      <c r="A1" s="1" t="s">
        <v>0</v>
      </c>
      <c r="B1" s="1" t="s">
        <v>1</v>
      </c>
      <c r="C1" s="2" t="s">
        <v>2</v>
      </c>
      <c r="D1" s="3" t="s">
        <v>3</v>
      </c>
      <c r="E1" s="4" t="s">
        <v>4</v>
      </c>
      <c r="F1" s="3" t="s">
        <v>5</v>
      </c>
      <c r="G1" s="3" t="s">
        <v>6</v>
      </c>
      <c r="H1" s="3" t="s">
        <v>7</v>
      </c>
      <c r="I1" s="3" t="s">
        <v>8</v>
      </c>
    </row>
    <row r="2" ht="15.75" customHeight="1">
      <c r="A2" s="5">
        <v>44663.550579953706</v>
      </c>
      <c r="B2" s="6" t="s">
        <v>9</v>
      </c>
      <c r="C2" s="7" t="s">
        <v>10</v>
      </c>
      <c r="D2" s="8" t="s">
        <v>11</v>
      </c>
      <c r="E2" s="9" t="s">
        <v>12</v>
      </c>
      <c r="F2" s="10" t="s">
        <v>13</v>
      </c>
      <c r="G2" s="10" t="s">
        <v>14</v>
      </c>
      <c r="H2" s="8" t="s">
        <v>15</v>
      </c>
      <c r="I2" s="8" t="s">
        <v>16</v>
      </c>
      <c r="K2" s="11" t="s">
        <v>17</v>
      </c>
      <c r="L2" s="12"/>
      <c r="M2" s="13"/>
      <c r="P2" s="11" t="s">
        <v>18</v>
      </c>
      <c r="Q2" s="12"/>
      <c r="R2" s="13"/>
      <c r="U2" s="13" t="s">
        <v>19</v>
      </c>
      <c r="X2" s="14"/>
      <c r="Y2" s="15"/>
      <c r="Z2" s="15"/>
      <c r="AB2" s="13" t="s">
        <v>3</v>
      </c>
      <c r="AE2" s="14"/>
      <c r="AI2" s="13" t="s">
        <v>4</v>
      </c>
      <c r="AL2" s="14"/>
      <c r="AP2" s="13" t="s">
        <v>5</v>
      </c>
      <c r="AS2" s="14"/>
      <c r="AW2" s="13" t="s">
        <v>6</v>
      </c>
      <c r="AZ2" s="14"/>
      <c r="BA2" s="16"/>
      <c r="BB2" s="16"/>
      <c r="BC2" s="16"/>
      <c r="BD2" s="17" t="s">
        <v>20</v>
      </c>
      <c r="BE2" s="18"/>
      <c r="BF2" s="19"/>
    </row>
    <row r="3" ht="15.75" customHeight="1">
      <c r="A3" s="5">
        <v>44663.723357615745</v>
      </c>
      <c r="B3" s="6" t="s">
        <v>21</v>
      </c>
      <c r="C3" s="7" t="s">
        <v>10</v>
      </c>
      <c r="D3" s="8" t="s">
        <v>22</v>
      </c>
      <c r="E3" s="9" t="s">
        <v>23</v>
      </c>
      <c r="F3" s="10" t="s">
        <v>13</v>
      </c>
      <c r="G3" s="10" t="s">
        <v>13</v>
      </c>
      <c r="H3" s="8" t="s">
        <v>15</v>
      </c>
      <c r="I3" s="8" t="s">
        <v>16</v>
      </c>
      <c r="K3" s="20" t="s">
        <v>21</v>
      </c>
      <c r="L3" s="20">
        <v>282.0</v>
      </c>
      <c r="P3" s="20" t="s">
        <v>10</v>
      </c>
      <c r="Q3" s="20">
        <v>132.0</v>
      </c>
      <c r="U3" s="21"/>
      <c r="V3" s="22" t="s">
        <v>15</v>
      </c>
      <c r="W3" s="22" t="s">
        <v>16</v>
      </c>
      <c r="X3" s="22" t="s">
        <v>24</v>
      </c>
      <c r="Y3" s="23"/>
      <c r="Z3" s="23"/>
      <c r="AB3" s="21"/>
      <c r="AC3" s="22" t="s">
        <v>10</v>
      </c>
      <c r="AD3" s="22" t="s">
        <v>25</v>
      </c>
      <c r="AE3" s="22" t="s">
        <v>26</v>
      </c>
      <c r="AI3" s="21"/>
      <c r="AJ3" s="22" t="s">
        <v>26</v>
      </c>
      <c r="AK3" s="22" t="s">
        <v>10</v>
      </c>
      <c r="AL3" s="22" t="s">
        <v>25</v>
      </c>
      <c r="AP3" s="21"/>
      <c r="AQ3" s="22" t="s">
        <v>26</v>
      </c>
      <c r="AR3" s="22" t="s">
        <v>10</v>
      </c>
      <c r="AS3" s="22" t="s">
        <v>25</v>
      </c>
      <c r="AW3" s="21"/>
      <c r="AX3" s="22" t="s">
        <v>26</v>
      </c>
      <c r="AY3" s="22" t="s">
        <v>10</v>
      </c>
      <c r="AZ3" s="22" t="s">
        <v>25</v>
      </c>
      <c r="BD3" s="24" t="s">
        <v>27</v>
      </c>
      <c r="BE3" s="25">
        <v>294.0</v>
      </c>
      <c r="BF3" s="26"/>
    </row>
    <row r="4" ht="15.75" customHeight="1">
      <c r="A4" s="5">
        <v>44663.78903184028</v>
      </c>
      <c r="B4" s="6" t="s">
        <v>9</v>
      </c>
      <c r="C4" s="7" t="s">
        <v>10</v>
      </c>
      <c r="D4" s="8" t="s">
        <v>11</v>
      </c>
      <c r="E4" s="9" t="s">
        <v>12</v>
      </c>
      <c r="F4" s="9" t="s">
        <v>14</v>
      </c>
      <c r="G4" s="10" t="s">
        <v>13</v>
      </c>
      <c r="H4" s="8" t="s">
        <v>15</v>
      </c>
      <c r="I4" s="8" t="s">
        <v>16</v>
      </c>
      <c r="K4" s="20" t="s">
        <v>9</v>
      </c>
      <c r="L4" s="20">
        <v>257.0</v>
      </c>
      <c r="P4" s="20" t="s">
        <v>25</v>
      </c>
      <c r="Q4" s="20">
        <v>442.0</v>
      </c>
      <c r="U4" s="22" t="s">
        <v>28</v>
      </c>
      <c r="V4" s="22">
        <v>202.0</v>
      </c>
      <c r="W4" s="22">
        <v>231.0</v>
      </c>
      <c r="X4" s="27">
        <v>141.0</v>
      </c>
      <c r="Y4" s="28"/>
      <c r="Z4" s="28"/>
      <c r="AB4" s="22" t="s">
        <v>29</v>
      </c>
      <c r="AC4" s="22">
        <v>184.0</v>
      </c>
      <c r="AD4" s="22">
        <v>48.0</v>
      </c>
      <c r="AE4" s="22">
        <v>232.0</v>
      </c>
      <c r="AF4" s="29" t="s">
        <v>30</v>
      </c>
      <c r="AG4" s="30">
        <v>212.0</v>
      </c>
      <c r="AI4" s="31" t="s">
        <v>31</v>
      </c>
      <c r="AJ4" s="22">
        <v>147.0</v>
      </c>
      <c r="AK4" s="22">
        <v>82.0</v>
      </c>
      <c r="AL4" s="22">
        <v>65.0</v>
      </c>
      <c r="AP4" s="22" t="s">
        <v>31</v>
      </c>
      <c r="AQ4" s="22">
        <v>34.0</v>
      </c>
      <c r="AR4" s="22">
        <v>21.0</v>
      </c>
      <c r="AS4" s="22">
        <v>13.0</v>
      </c>
      <c r="AW4" s="22" t="s">
        <v>31</v>
      </c>
      <c r="AX4" s="22">
        <v>43.0</v>
      </c>
      <c r="AY4" s="22">
        <v>33.0</v>
      </c>
      <c r="AZ4" s="22">
        <v>10.0</v>
      </c>
      <c r="BD4" s="24" t="s">
        <v>32</v>
      </c>
      <c r="BE4" s="25">
        <v>103.0</v>
      </c>
      <c r="BF4" s="26"/>
    </row>
    <row r="5" ht="15.75" customHeight="1">
      <c r="A5" s="5">
        <v>44664.871103819445</v>
      </c>
      <c r="B5" s="6" t="s">
        <v>21</v>
      </c>
      <c r="C5" s="7" t="s">
        <v>10</v>
      </c>
      <c r="D5" s="8" t="s">
        <v>33</v>
      </c>
      <c r="E5" s="9" t="s">
        <v>34</v>
      </c>
      <c r="F5" s="10" t="s">
        <v>13</v>
      </c>
      <c r="G5" s="10" t="s">
        <v>13</v>
      </c>
      <c r="H5" s="8" t="s">
        <v>24</v>
      </c>
      <c r="I5" s="8" t="s">
        <v>15</v>
      </c>
      <c r="K5" s="32" t="s">
        <v>35</v>
      </c>
      <c r="L5" s="20">
        <v>35.0</v>
      </c>
      <c r="P5" s="33" t="s">
        <v>36</v>
      </c>
      <c r="Q5" s="20">
        <v>0.0</v>
      </c>
      <c r="U5" s="22" t="s">
        <v>10</v>
      </c>
      <c r="V5" s="22">
        <v>173.0</v>
      </c>
      <c r="W5" s="22">
        <v>167.0</v>
      </c>
      <c r="X5" s="27">
        <v>102.0</v>
      </c>
      <c r="Y5" s="28"/>
      <c r="Z5" s="28"/>
      <c r="AB5" s="22" t="s">
        <v>37</v>
      </c>
      <c r="AC5" s="22">
        <v>23.0</v>
      </c>
      <c r="AD5" s="22">
        <v>5.0</v>
      </c>
      <c r="AE5" s="22">
        <v>28.0</v>
      </c>
      <c r="AF5" s="29" t="s">
        <v>38</v>
      </c>
      <c r="AG5" s="30">
        <v>1.0</v>
      </c>
      <c r="AI5" s="31" t="s">
        <v>23</v>
      </c>
      <c r="AJ5" s="22">
        <v>119.0</v>
      </c>
      <c r="AK5" s="22">
        <v>102.0</v>
      </c>
      <c r="AL5" s="22">
        <v>17.0</v>
      </c>
      <c r="AP5" s="22" t="s">
        <v>23</v>
      </c>
      <c r="AQ5" s="22">
        <v>125.0</v>
      </c>
      <c r="AR5" s="22">
        <v>97.0</v>
      </c>
      <c r="AS5" s="22">
        <v>28.0</v>
      </c>
      <c r="AW5" s="22" t="s">
        <v>23</v>
      </c>
      <c r="AX5" s="22">
        <v>95.0</v>
      </c>
      <c r="AY5" s="22">
        <v>73.0</v>
      </c>
      <c r="AZ5" s="22">
        <v>22.0</v>
      </c>
      <c r="BD5" s="34" t="s">
        <v>39</v>
      </c>
      <c r="BE5" s="35">
        <v>336.0</v>
      </c>
      <c r="BF5" s="36"/>
    </row>
    <row r="6" ht="15.75" customHeight="1">
      <c r="A6" s="5">
        <v>44670.46155940973</v>
      </c>
      <c r="B6" s="6" t="s">
        <v>9</v>
      </c>
      <c r="C6" s="7" t="s">
        <v>10</v>
      </c>
      <c r="D6" s="8" t="s">
        <v>40</v>
      </c>
      <c r="E6" s="9" t="s">
        <v>34</v>
      </c>
      <c r="F6" s="9" t="s">
        <v>41</v>
      </c>
      <c r="G6" s="10" t="s">
        <v>14</v>
      </c>
      <c r="H6" s="8" t="s">
        <v>15</v>
      </c>
      <c r="I6" s="8" t="s">
        <v>16</v>
      </c>
      <c r="U6" s="22" t="s">
        <v>25</v>
      </c>
      <c r="V6" s="22">
        <v>29.0</v>
      </c>
      <c r="W6" s="22">
        <v>64.0</v>
      </c>
      <c r="X6" s="27">
        <v>39.0</v>
      </c>
      <c r="Y6" s="28"/>
      <c r="Z6" s="28"/>
      <c r="AB6" s="22" t="s">
        <v>40</v>
      </c>
      <c r="AC6" s="22">
        <v>77.0</v>
      </c>
      <c r="AD6" s="22">
        <v>9.0</v>
      </c>
      <c r="AE6" s="22">
        <v>86.0</v>
      </c>
      <c r="AI6" s="31" t="s">
        <v>41</v>
      </c>
      <c r="AJ6" s="22">
        <v>120.0</v>
      </c>
      <c r="AK6" s="22">
        <v>95.0</v>
      </c>
      <c r="AL6" s="22">
        <v>25.0</v>
      </c>
      <c r="AP6" s="22" t="s">
        <v>34</v>
      </c>
      <c r="AQ6" s="22">
        <v>39.0</v>
      </c>
      <c r="AR6" s="22">
        <v>0.0</v>
      </c>
      <c r="AS6" s="22">
        <v>39.0</v>
      </c>
      <c r="AW6" s="22" t="s">
        <v>41</v>
      </c>
      <c r="AX6" s="22">
        <v>161.0</v>
      </c>
      <c r="AY6" s="22">
        <v>128.0</v>
      </c>
      <c r="AZ6" s="22">
        <v>33.0</v>
      </c>
      <c r="BD6" s="34" t="s">
        <v>42</v>
      </c>
      <c r="BE6" s="35">
        <v>279.0</v>
      </c>
      <c r="BF6" s="36"/>
    </row>
    <row r="7" ht="15.75" customHeight="1">
      <c r="A7" s="5">
        <v>44670.46519177083</v>
      </c>
      <c r="B7" s="6" t="s">
        <v>9</v>
      </c>
      <c r="C7" s="7" t="s">
        <v>10</v>
      </c>
      <c r="D7" s="8" t="s">
        <v>43</v>
      </c>
      <c r="E7" s="9" t="s">
        <v>12</v>
      </c>
      <c r="F7" s="10" t="s">
        <v>13</v>
      </c>
      <c r="G7" s="10" t="s">
        <v>41</v>
      </c>
      <c r="H7" s="8" t="s">
        <v>15</v>
      </c>
      <c r="I7" s="8" t="s">
        <v>15</v>
      </c>
      <c r="AB7" s="22" t="s">
        <v>44</v>
      </c>
      <c r="AC7" s="22">
        <v>28.0</v>
      </c>
      <c r="AD7" s="22">
        <v>7.0</v>
      </c>
      <c r="AE7" s="22">
        <v>35.0</v>
      </c>
      <c r="AI7" s="31" t="s">
        <v>14</v>
      </c>
      <c r="AJ7" s="22">
        <v>65.0</v>
      </c>
      <c r="AK7" s="22">
        <v>65.0</v>
      </c>
      <c r="AL7" s="22">
        <v>0.0</v>
      </c>
      <c r="AP7" s="22" t="s">
        <v>41</v>
      </c>
      <c r="AQ7" s="22">
        <v>141.0</v>
      </c>
      <c r="AR7" s="22">
        <v>141.0</v>
      </c>
      <c r="AS7" s="22">
        <v>0.0</v>
      </c>
      <c r="AW7" s="22" t="s">
        <v>14</v>
      </c>
      <c r="AX7" s="22">
        <v>110.0</v>
      </c>
      <c r="AY7" s="22">
        <v>88.0</v>
      </c>
      <c r="AZ7" s="22">
        <v>22.0</v>
      </c>
      <c r="BD7" s="34" t="s">
        <v>45</v>
      </c>
      <c r="BE7" s="35">
        <v>107.0</v>
      </c>
      <c r="BF7" s="36"/>
    </row>
    <row r="8" ht="15.75" customHeight="1">
      <c r="A8" s="5">
        <v>44670.485184375</v>
      </c>
      <c r="B8" s="6" t="s">
        <v>21</v>
      </c>
      <c r="C8" s="37" t="s">
        <v>10</v>
      </c>
      <c r="D8" s="8" t="s">
        <v>11</v>
      </c>
      <c r="E8" s="9" t="s">
        <v>12</v>
      </c>
      <c r="F8" s="9" t="s">
        <v>14</v>
      </c>
      <c r="G8" s="10" t="s">
        <v>23</v>
      </c>
      <c r="H8" s="8" t="s">
        <v>16</v>
      </c>
      <c r="I8" s="8" t="s">
        <v>16</v>
      </c>
      <c r="AB8" s="22" t="s">
        <v>46</v>
      </c>
      <c r="AC8" s="22">
        <v>15.0</v>
      </c>
      <c r="AD8" s="22">
        <v>3.0</v>
      </c>
      <c r="AE8" s="22">
        <v>18.0</v>
      </c>
      <c r="AI8" s="38" t="s">
        <v>13</v>
      </c>
      <c r="AJ8" s="22">
        <v>113.0</v>
      </c>
      <c r="AK8" s="22">
        <v>97.0</v>
      </c>
      <c r="AL8" s="22">
        <v>16.0</v>
      </c>
      <c r="AP8" s="22" t="s">
        <v>14</v>
      </c>
      <c r="AQ8" s="22">
        <v>83.0</v>
      </c>
      <c r="AR8" s="22">
        <v>62.0</v>
      </c>
      <c r="AS8" s="22">
        <v>21.0</v>
      </c>
      <c r="AW8" s="22" t="s">
        <v>13</v>
      </c>
      <c r="AX8" s="22">
        <v>164.0</v>
      </c>
      <c r="AY8" s="22">
        <v>119.0</v>
      </c>
      <c r="AZ8" s="22">
        <v>45.0</v>
      </c>
      <c r="BD8" s="34" t="s">
        <v>47</v>
      </c>
      <c r="BE8" s="35">
        <v>190.0</v>
      </c>
      <c r="BF8" s="36"/>
    </row>
    <row r="9" ht="15.75" customHeight="1">
      <c r="A9" s="5">
        <v>44670.569314837965</v>
      </c>
      <c r="B9" s="6" t="s">
        <v>21</v>
      </c>
      <c r="C9" s="7" t="s">
        <v>10</v>
      </c>
      <c r="D9" s="8" t="s">
        <v>11</v>
      </c>
      <c r="E9" s="9" t="s">
        <v>12</v>
      </c>
      <c r="F9" s="9" t="s">
        <v>41</v>
      </c>
      <c r="G9" s="9" t="s">
        <v>41</v>
      </c>
      <c r="H9" s="8" t="s">
        <v>15</v>
      </c>
      <c r="I9" s="8" t="s">
        <v>16</v>
      </c>
      <c r="AB9" s="22" t="s">
        <v>48</v>
      </c>
      <c r="AC9" s="22">
        <v>24.0</v>
      </c>
      <c r="AD9" s="22">
        <v>4.0</v>
      </c>
      <c r="AE9" s="22">
        <v>28.0</v>
      </c>
      <c r="AP9" s="22" t="s">
        <v>13</v>
      </c>
      <c r="AQ9" s="22">
        <v>152.0</v>
      </c>
      <c r="AR9" s="22">
        <v>121.0</v>
      </c>
      <c r="AS9" s="22">
        <v>31.0</v>
      </c>
      <c r="BD9" s="34" t="s">
        <v>49</v>
      </c>
      <c r="BE9" s="35">
        <v>196.0</v>
      </c>
      <c r="BF9" s="36"/>
    </row>
    <row r="10" ht="15.75" customHeight="1">
      <c r="A10" s="5">
        <v>44670.57141056713</v>
      </c>
      <c r="B10" s="6" t="s">
        <v>9</v>
      </c>
      <c r="C10" s="7" t="s">
        <v>10</v>
      </c>
      <c r="D10" s="8" t="s">
        <v>11</v>
      </c>
      <c r="E10" s="9" t="s">
        <v>12</v>
      </c>
      <c r="F10" s="9" t="s">
        <v>14</v>
      </c>
      <c r="G10" s="9" t="s">
        <v>41</v>
      </c>
      <c r="H10" s="8" t="s">
        <v>24</v>
      </c>
      <c r="I10" s="8" t="s">
        <v>15</v>
      </c>
      <c r="AB10" s="22" t="s">
        <v>50</v>
      </c>
      <c r="AC10" s="22">
        <v>32.0</v>
      </c>
      <c r="AD10" s="22">
        <v>1.0</v>
      </c>
      <c r="AE10" s="22">
        <v>33.0</v>
      </c>
      <c r="BD10" s="24" t="s">
        <v>51</v>
      </c>
      <c r="BE10" s="35">
        <v>50.0</v>
      </c>
      <c r="BF10" s="36"/>
    </row>
    <row r="11" ht="15.75" customHeight="1">
      <c r="A11" s="5">
        <v>44670.618936307874</v>
      </c>
      <c r="B11" s="6" t="s">
        <v>21</v>
      </c>
      <c r="C11" s="7" t="s">
        <v>10</v>
      </c>
      <c r="D11" s="8" t="s">
        <v>11</v>
      </c>
      <c r="E11" s="9" t="s">
        <v>34</v>
      </c>
      <c r="F11" s="10" t="s">
        <v>13</v>
      </c>
      <c r="G11" s="9" t="s">
        <v>14</v>
      </c>
      <c r="H11" s="8" t="s">
        <v>16</v>
      </c>
      <c r="I11" s="8" t="s">
        <v>16</v>
      </c>
      <c r="AB11" s="22" t="s">
        <v>52</v>
      </c>
      <c r="AC11" s="22">
        <v>1.0</v>
      </c>
      <c r="AD11" s="22">
        <v>5.0</v>
      </c>
      <c r="AE11" s="22">
        <v>6.0</v>
      </c>
    </row>
    <row r="12" ht="15.75" customHeight="1">
      <c r="A12" s="5">
        <v>44658.25940668982</v>
      </c>
      <c r="B12" s="6" t="s">
        <v>9</v>
      </c>
      <c r="C12" s="7" t="s">
        <v>10</v>
      </c>
      <c r="D12" s="8" t="s">
        <v>30</v>
      </c>
      <c r="E12" s="9" t="s">
        <v>23</v>
      </c>
      <c r="F12" s="9" t="s">
        <v>23</v>
      </c>
      <c r="G12" s="9" t="s">
        <v>14</v>
      </c>
      <c r="H12" s="8" t="s">
        <v>15</v>
      </c>
      <c r="I12" s="8" t="s">
        <v>15</v>
      </c>
      <c r="AB12" s="22" t="s">
        <v>53</v>
      </c>
      <c r="AC12" s="22">
        <v>2.0</v>
      </c>
      <c r="AD12" s="22">
        <v>0.0</v>
      </c>
      <c r="AE12" s="22">
        <v>2.0</v>
      </c>
    </row>
    <row r="13" ht="15.75" customHeight="1">
      <c r="A13" s="5">
        <v>44658.310506168986</v>
      </c>
      <c r="B13" s="6" t="s">
        <v>9</v>
      </c>
      <c r="C13" s="7" t="s">
        <v>10</v>
      </c>
      <c r="D13" s="8" t="s">
        <v>11</v>
      </c>
      <c r="E13" s="10" t="s">
        <v>31</v>
      </c>
      <c r="F13" s="9" t="s">
        <v>23</v>
      </c>
      <c r="G13" s="10" t="s">
        <v>13</v>
      </c>
      <c r="H13" s="8" t="s">
        <v>24</v>
      </c>
      <c r="I13" s="8" t="s">
        <v>15</v>
      </c>
    </row>
    <row r="14" ht="15.75" customHeight="1">
      <c r="A14" s="5">
        <v>44663.58431709491</v>
      </c>
      <c r="B14" s="6" t="s">
        <v>21</v>
      </c>
      <c r="C14" s="7" t="s">
        <v>10</v>
      </c>
      <c r="D14" s="8" t="s">
        <v>50</v>
      </c>
      <c r="E14" s="9" t="s">
        <v>12</v>
      </c>
      <c r="F14" s="9" t="s">
        <v>23</v>
      </c>
      <c r="G14" s="9" t="s">
        <v>23</v>
      </c>
      <c r="H14" s="8" t="s">
        <v>24</v>
      </c>
      <c r="I14" s="8" t="s">
        <v>16</v>
      </c>
    </row>
    <row r="15" ht="15.75" customHeight="1">
      <c r="A15" s="5">
        <v>44670.5745840625</v>
      </c>
      <c r="B15" s="6" t="s">
        <v>21</v>
      </c>
      <c r="C15" s="37" t="s">
        <v>10</v>
      </c>
      <c r="D15" s="8" t="s">
        <v>30</v>
      </c>
      <c r="E15" s="9" t="s">
        <v>23</v>
      </c>
      <c r="F15" s="9" t="s">
        <v>23</v>
      </c>
      <c r="G15" s="9" t="s">
        <v>41</v>
      </c>
      <c r="H15" s="8" t="s">
        <v>16</v>
      </c>
      <c r="I15" s="8" t="s">
        <v>15</v>
      </c>
    </row>
    <row r="16" ht="15.75" customHeight="1">
      <c r="A16" s="5">
        <v>44670.57561020833</v>
      </c>
      <c r="B16" s="6" t="s">
        <v>9</v>
      </c>
      <c r="C16" s="7" t="s">
        <v>10</v>
      </c>
      <c r="D16" s="8" t="s">
        <v>40</v>
      </c>
      <c r="E16" s="10" t="s">
        <v>13</v>
      </c>
      <c r="F16" s="10" t="s">
        <v>13</v>
      </c>
      <c r="G16" s="10" t="s">
        <v>13</v>
      </c>
      <c r="H16" s="8" t="s">
        <v>15</v>
      </c>
      <c r="I16" s="8" t="s">
        <v>16</v>
      </c>
    </row>
    <row r="17" ht="15.75" customHeight="1">
      <c r="A17" s="5">
        <v>44670.577911064815</v>
      </c>
      <c r="B17" s="6" t="s">
        <v>21</v>
      </c>
      <c r="C17" s="7" t="s">
        <v>10</v>
      </c>
      <c r="D17" s="8" t="s">
        <v>54</v>
      </c>
      <c r="E17" s="9" t="s">
        <v>12</v>
      </c>
      <c r="F17" s="9" t="s">
        <v>41</v>
      </c>
      <c r="G17" s="10" t="s">
        <v>31</v>
      </c>
      <c r="H17" s="8" t="s">
        <v>15</v>
      </c>
      <c r="I17" s="8" t="s">
        <v>15</v>
      </c>
    </row>
    <row r="18" ht="15.75" customHeight="1">
      <c r="A18" s="5">
        <v>44670.58989456018</v>
      </c>
      <c r="B18" s="6" t="s">
        <v>21</v>
      </c>
      <c r="C18" s="7" t="s">
        <v>10</v>
      </c>
      <c r="D18" s="8" t="s">
        <v>50</v>
      </c>
      <c r="E18" s="10" t="s">
        <v>13</v>
      </c>
      <c r="F18" s="10" t="s">
        <v>13</v>
      </c>
      <c r="G18" s="9" t="s">
        <v>41</v>
      </c>
      <c r="H18" s="8" t="s">
        <v>15</v>
      </c>
      <c r="I18" s="8" t="s">
        <v>16</v>
      </c>
    </row>
    <row r="19" ht="15.75" customHeight="1">
      <c r="A19" s="5">
        <v>44671.31330384259</v>
      </c>
      <c r="B19" s="6" t="s">
        <v>21</v>
      </c>
      <c r="C19" s="7" t="s">
        <v>10</v>
      </c>
      <c r="D19" s="8" t="s">
        <v>44</v>
      </c>
      <c r="E19" s="10" t="s">
        <v>13</v>
      </c>
      <c r="F19" s="9" t="s">
        <v>41</v>
      </c>
      <c r="G19" s="9" t="s">
        <v>41</v>
      </c>
      <c r="H19" s="8" t="s">
        <v>16</v>
      </c>
      <c r="I19" s="8" t="s">
        <v>16</v>
      </c>
    </row>
    <row r="20" ht="15.75" customHeight="1">
      <c r="A20" s="5">
        <v>44671.3145614699</v>
      </c>
      <c r="B20" s="6" t="s">
        <v>9</v>
      </c>
      <c r="C20" s="7" t="s">
        <v>10</v>
      </c>
      <c r="D20" s="8" t="s">
        <v>46</v>
      </c>
      <c r="E20" s="10" t="s">
        <v>13</v>
      </c>
      <c r="F20" s="9" t="s">
        <v>41</v>
      </c>
      <c r="G20" s="10" t="s">
        <v>13</v>
      </c>
      <c r="H20" s="8" t="s">
        <v>15</v>
      </c>
      <c r="I20" s="8" t="s">
        <v>15</v>
      </c>
    </row>
    <row r="21" ht="15.75" customHeight="1">
      <c r="A21" s="5">
        <v>44671.31619315972</v>
      </c>
      <c r="B21" s="6" t="s">
        <v>21</v>
      </c>
      <c r="C21" s="7" t="s">
        <v>10</v>
      </c>
      <c r="D21" s="8" t="s">
        <v>11</v>
      </c>
      <c r="E21" s="10" t="s">
        <v>13</v>
      </c>
      <c r="F21" s="10" t="s">
        <v>13</v>
      </c>
      <c r="G21" s="10" t="s">
        <v>13</v>
      </c>
      <c r="H21" s="8" t="s">
        <v>15</v>
      </c>
      <c r="I21" s="8" t="s">
        <v>16</v>
      </c>
    </row>
    <row r="22" ht="15.75" customHeight="1">
      <c r="A22" s="5">
        <v>44671.31810615741</v>
      </c>
      <c r="B22" s="6" t="s">
        <v>9</v>
      </c>
      <c r="C22" s="37" t="s">
        <v>10</v>
      </c>
      <c r="D22" s="8" t="s">
        <v>44</v>
      </c>
      <c r="E22" s="9" t="s">
        <v>12</v>
      </c>
      <c r="F22" s="9" t="s">
        <v>41</v>
      </c>
      <c r="G22" s="10" t="s">
        <v>41</v>
      </c>
      <c r="H22" s="8" t="s">
        <v>15</v>
      </c>
      <c r="I22" s="8" t="s">
        <v>16</v>
      </c>
    </row>
    <row r="23" ht="15.75" customHeight="1">
      <c r="A23" s="5">
        <v>44671.31830932871</v>
      </c>
      <c r="B23" s="6" t="s">
        <v>9</v>
      </c>
      <c r="C23" s="7" t="s">
        <v>10</v>
      </c>
      <c r="D23" s="8" t="s">
        <v>40</v>
      </c>
      <c r="E23" s="9" t="s">
        <v>34</v>
      </c>
      <c r="F23" s="9" t="s">
        <v>41</v>
      </c>
      <c r="G23" s="10" t="s">
        <v>23</v>
      </c>
      <c r="H23" s="8" t="s">
        <v>15</v>
      </c>
      <c r="I23" s="8" t="s">
        <v>16</v>
      </c>
    </row>
    <row r="24" ht="15.75" customHeight="1">
      <c r="A24" s="5">
        <v>44671.31869666667</v>
      </c>
      <c r="B24" s="6" t="s">
        <v>9</v>
      </c>
      <c r="C24" s="7" t="s">
        <v>10</v>
      </c>
      <c r="D24" s="8" t="s">
        <v>30</v>
      </c>
      <c r="E24" s="10" t="s">
        <v>31</v>
      </c>
      <c r="F24" s="9" t="s">
        <v>41</v>
      </c>
      <c r="G24" s="9" t="s">
        <v>23</v>
      </c>
      <c r="H24" s="8" t="s">
        <v>15</v>
      </c>
      <c r="I24" s="8" t="s">
        <v>15</v>
      </c>
    </row>
    <row r="25" ht="15.75" customHeight="1">
      <c r="A25" s="5">
        <v>44658.220323738424</v>
      </c>
      <c r="B25" s="6" t="s">
        <v>21</v>
      </c>
      <c r="C25" s="7" t="s">
        <v>10</v>
      </c>
      <c r="D25" s="8" t="s">
        <v>55</v>
      </c>
      <c r="E25" s="9" t="s">
        <v>34</v>
      </c>
      <c r="F25" s="9" t="s">
        <v>23</v>
      </c>
      <c r="G25" s="10" t="s">
        <v>23</v>
      </c>
      <c r="H25" s="8" t="s">
        <v>15</v>
      </c>
      <c r="I25" s="8" t="s">
        <v>15</v>
      </c>
    </row>
    <row r="26" ht="15.75" customHeight="1">
      <c r="A26" s="5">
        <v>44658.2207175463</v>
      </c>
      <c r="B26" s="6" t="s">
        <v>9</v>
      </c>
      <c r="C26" s="7" t="s">
        <v>10</v>
      </c>
      <c r="D26" s="8" t="s">
        <v>30</v>
      </c>
      <c r="E26" s="9" t="s">
        <v>34</v>
      </c>
      <c r="F26" s="9" t="s">
        <v>23</v>
      </c>
      <c r="G26" s="10" t="s">
        <v>13</v>
      </c>
      <c r="H26" s="8" t="s">
        <v>15</v>
      </c>
      <c r="I26" s="8" t="s">
        <v>16</v>
      </c>
    </row>
    <row r="27" ht="15.75" customHeight="1">
      <c r="A27" s="5">
        <v>44658.221367314814</v>
      </c>
      <c r="B27" s="6" t="s">
        <v>9</v>
      </c>
      <c r="C27" s="7" t="s">
        <v>10</v>
      </c>
      <c r="D27" s="8" t="s">
        <v>11</v>
      </c>
      <c r="E27" s="10" t="s">
        <v>13</v>
      </c>
      <c r="F27" s="10" t="s">
        <v>13</v>
      </c>
      <c r="G27" s="10" t="s">
        <v>13</v>
      </c>
      <c r="H27" s="8" t="s">
        <v>16</v>
      </c>
      <c r="I27" s="8" t="s">
        <v>15</v>
      </c>
    </row>
    <row r="28" ht="15.75" customHeight="1">
      <c r="A28" s="5">
        <v>44658.22169068287</v>
      </c>
      <c r="B28" s="6" t="s">
        <v>9</v>
      </c>
      <c r="C28" s="7" t="s">
        <v>10</v>
      </c>
      <c r="D28" s="8" t="s">
        <v>30</v>
      </c>
      <c r="E28" s="10" t="s">
        <v>31</v>
      </c>
      <c r="F28" s="9" t="s">
        <v>23</v>
      </c>
      <c r="G28" s="10" t="s">
        <v>13</v>
      </c>
      <c r="H28" s="8" t="s">
        <v>16</v>
      </c>
      <c r="I28" s="8" t="s">
        <v>15</v>
      </c>
    </row>
    <row r="29" ht="15.75" customHeight="1">
      <c r="A29" s="5">
        <v>44658.221782106484</v>
      </c>
      <c r="B29" s="6" t="s">
        <v>21</v>
      </c>
      <c r="C29" s="37" t="s">
        <v>10</v>
      </c>
      <c r="D29" s="8" t="s">
        <v>30</v>
      </c>
      <c r="E29" s="9" t="s">
        <v>12</v>
      </c>
      <c r="F29" s="9" t="s">
        <v>41</v>
      </c>
      <c r="G29" s="10" t="s">
        <v>13</v>
      </c>
      <c r="H29" s="8" t="s">
        <v>15</v>
      </c>
      <c r="I29" s="8" t="s">
        <v>15</v>
      </c>
    </row>
    <row r="30" ht="15.75" customHeight="1">
      <c r="A30" s="5">
        <v>44658.222250590276</v>
      </c>
      <c r="B30" s="6" t="s">
        <v>21</v>
      </c>
      <c r="C30" s="7" t="s">
        <v>10</v>
      </c>
      <c r="D30" s="8" t="s">
        <v>30</v>
      </c>
      <c r="E30" s="9" t="s">
        <v>23</v>
      </c>
      <c r="F30" s="10" t="s">
        <v>13</v>
      </c>
      <c r="G30" s="10" t="s">
        <v>13</v>
      </c>
      <c r="H30" s="8" t="s">
        <v>16</v>
      </c>
      <c r="I30" s="8" t="s">
        <v>15</v>
      </c>
    </row>
    <row r="31" ht="15.75" customHeight="1">
      <c r="A31" s="5">
        <v>44658.22274866898</v>
      </c>
      <c r="B31" s="6" t="s">
        <v>21</v>
      </c>
      <c r="C31" s="7" t="s">
        <v>10</v>
      </c>
      <c r="D31" s="8" t="s">
        <v>30</v>
      </c>
      <c r="E31" s="9" t="s">
        <v>34</v>
      </c>
      <c r="F31" s="10" t="s">
        <v>13</v>
      </c>
      <c r="G31" s="10" t="s">
        <v>13</v>
      </c>
      <c r="H31" s="8" t="s">
        <v>15</v>
      </c>
      <c r="I31" s="8" t="s">
        <v>15</v>
      </c>
    </row>
    <row r="32" ht="15.75" customHeight="1">
      <c r="A32" s="5">
        <v>44658.22305202547</v>
      </c>
      <c r="B32" s="6" t="s">
        <v>9</v>
      </c>
      <c r="C32" s="7" t="s">
        <v>10</v>
      </c>
      <c r="D32" s="8" t="s">
        <v>11</v>
      </c>
      <c r="E32" s="9" t="s">
        <v>12</v>
      </c>
      <c r="F32" s="9" t="s">
        <v>14</v>
      </c>
      <c r="G32" s="9" t="s">
        <v>14</v>
      </c>
      <c r="H32" s="8" t="s">
        <v>24</v>
      </c>
      <c r="I32" s="8" t="s">
        <v>15</v>
      </c>
    </row>
    <row r="33" ht="15.75" customHeight="1">
      <c r="A33" s="5">
        <v>44658.224044456016</v>
      </c>
      <c r="B33" s="6" t="s">
        <v>35</v>
      </c>
      <c r="C33" s="7" t="s">
        <v>10</v>
      </c>
      <c r="D33" s="8" t="s">
        <v>46</v>
      </c>
      <c r="E33" s="9" t="s">
        <v>34</v>
      </c>
      <c r="F33" s="9" t="s">
        <v>14</v>
      </c>
      <c r="G33" s="10" t="s">
        <v>13</v>
      </c>
      <c r="H33" s="8" t="s">
        <v>16</v>
      </c>
      <c r="I33" s="8" t="s">
        <v>16</v>
      </c>
    </row>
    <row r="34" ht="15.75" customHeight="1">
      <c r="A34" s="5">
        <v>44658.28083563657</v>
      </c>
      <c r="B34" s="6" t="s">
        <v>9</v>
      </c>
      <c r="C34" s="7" t="s">
        <v>10</v>
      </c>
      <c r="D34" s="8" t="s">
        <v>50</v>
      </c>
      <c r="E34" s="10" t="s">
        <v>13</v>
      </c>
      <c r="F34" s="9" t="s">
        <v>41</v>
      </c>
      <c r="G34" s="9" t="s">
        <v>41</v>
      </c>
      <c r="H34" s="8" t="s">
        <v>16</v>
      </c>
      <c r="I34" s="8" t="s">
        <v>15</v>
      </c>
    </row>
    <row r="35" ht="15.75" customHeight="1">
      <c r="A35" s="5">
        <v>44658.280836087964</v>
      </c>
      <c r="B35" s="6" t="s">
        <v>9</v>
      </c>
      <c r="C35" s="7" t="s">
        <v>10</v>
      </c>
      <c r="D35" s="8" t="s">
        <v>30</v>
      </c>
      <c r="E35" s="10" t="s">
        <v>31</v>
      </c>
      <c r="F35" s="10" t="s">
        <v>31</v>
      </c>
      <c r="G35" s="9" t="s">
        <v>23</v>
      </c>
      <c r="H35" s="8" t="s">
        <v>24</v>
      </c>
      <c r="I35" s="8" t="s">
        <v>15</v>
      </c>
    </row>
    <row r="36" ht="15.75" customHeight="1">
      <c r="A36" s="5">
        <v>44658.28161648149</v>
      </c>
      <c r="B36" s="6" t="s">
        <v>21</v>
      </c>
      <c r="C36" s="37" t="s">
        <v>10</v>
      </c>
      <c r="D36" s="8" t="s">
        <v>30</v>
      </c>
      <c r="E36" s="10" t="s">
        <v>31</v>
      </c>
      <c r="F36" s="9" t="s">
        <v>41</v>
      </c>
      <c r="G36" s="9" t="s">
        <v>41</v>
      </c>
      <c r="H36" s="8" t="s">
        <v>15</v>
      </c>
      <c r="I36" s="8" t="s">
        <v>16</v>
      </c>
    </row>
    <row r="37" ht="15.75" customHeight="1">
      <c r="A37" s="5">
        <v>44658.28249986111</v>
      </c>
      <c r="B37" s="6" t="s">
        <v>21</v>
      </c>
      <c r="C37" s="7" t="s">
        <v>10</v>
      </c>
      <c r="D37" s="8" t="s">
        <v>30</v>
      </c>
      <c r="E37" s="10" t="s">
        <v>31</v>
      </c>
      <c r="F37" s="9" t="s">
        <v>41</v>
      </c>
      <c r="G37" s="9" t="s">
        <v>23</v>
      </c>
      <c r="H37" s="8" t="s">
        <v>15</v>
      </c>
      <c r="I37" s="8" t="s">
        <v>16</v>
      </c>
    </row>
    <row r="38" ht="15.75" customHeight="1">
      <c r="A38" s="5">
        <v>44658.2825011574</v>
      </c>
      <c r="B38" s="6" t="s">
        <v>21</v>
      </c>
      <c r="C38" s="7" t="s">
        <v>10</v>
      </c>
      <c r="D38" s="8" t="s">
        <v>30</v>
      </c>
      <c r="E38" s="10" t="s">
        <v>31</v>
      </c>
      <c r="F38" s="9" t="s">
        <v>23</v>
      </c>
      <c r="G38" s="10" t="s">
        <v>31</v>
      </c>
      <c r="H38" s="8" t="s">
        <v>24</v>
      </c>
      <c r="I38" s="8" t="s">
        <v>15</v>
      </c>
    </row>
    <row r="39" ht="15.75" customHeight="1">
      <c r="A39" s="5">
        <v>44658.311101388885</v>
      </c>
      <c r="B39" s="6" t="s">
        <v>21</v>
      </c>
      <c r="C39" s="7" t="s">
        <v>10</v>
      </c>
      <c r="D39" s="8" t="s">
        <v>11</v>
      </c>
      <c r="E39" s="9" t="s">
        <v>23</v>
      </c>
      <c r="F39" s="10" t="s">
        <v>13</v>
      </c>
      <c r="G39" s="10" t="s">
        <v>13</v>
      </c>
      <c r="H39" s="8" t="s">
        <v>16</v>
      </c>
      <c r="I39" s="8" t="s">
        <v>15</v>
      </c>
    </row>
    <row r="40" ht="15.75" customHeight="1">
      <c r="A40" s="5">
        <v>44658.70908726852</v>
      </c>
      <c r="B40" s="6" t="s">
        <v>9</v>
      </c>
      <c r="C40" s="7" t="s">
        <v>10</v>
      </c>
      <c r="D40" s="8" t="s">
        <v>56</v>
      </c>
      <c r="E40" s="9" t="s">
        <v>23</v>
      </c>
      <c r="F40" s="9" t="s">
        <v>23</v>
      </c>
      <c r="G40" s="9" t="s">
        <v>41</v>
      </c>
      <c r="H40" s="8" t="s">
        <v>15</v>
      </c>
      <c r="I40" s="8" t="s">
        <v>15</v>
      </c>
    </row>
    <row r="41" ht="15.75" customHeight="1">
      <c r="A41" s="5">
        <v>44659.199567488424</v>
      </c>
      <c r="B41" s="6" t="s">
        <v>21</v>
      </c>
      <c r="C41" s="7" t="s">
        <v>10</v>
      </c>
      <c r="D41" s="8" t="s">
        <v>57</v>
      </c>
      <c r="E41" s="9" t="s">
        <v>12</v>
      </c>
      <c r="F41" s="9" t="s">
        <v>14</v>
      </c>
      <c r="G41" s="9" t="s">
        <v>41</v>
      </c>
      <c r="H41" s="8" t="s">
        <v>15</v>
      </c>
      <c r="I41" s="8" t="s">
        <v>16</v>
      </c>
    </row>
    <row r="42" ht="15.75" customHeight="1">
      <c r="A42" s="5">
        <v>44664.50135716435</v>
      </c>
      <c r="B42" s="6" t="s">
        <v>9</v>
      </c>
      <c r="C42" s="7" t="s">
        <v>10</v>
      </c>
      <c r="D42" s="8" t="s">
        <v>40</v>
      </c>
      <c r="E42" s="9" t="s">
        <v>23</v>
      </c>
      <c r="F42" s="9" t="s">
        <v>14</v>
      </c>
      <c r="G42" s="9" t="s">
        <v>41</v>
      </c>
      <c r="H42" s="8" t="s">
        <v>15</v>
      </c>
      <c r="I42" s="8" t="s">
        <v>16</v>
      </c>
    </row>
    <row r="43" ht="15.75" customHeight="1">
      <c r="A43" s="5">
        <v>44664.50216456018</v>
      </c>
      <c r="B43" s="6" t="s">
        <v>9</v>
      </c>
      <c r="C43" s="37" t="s">
        <v>10</v>
      </c>
      <c r="D43" s="8" t="s">
        <v>40</v>
      </c>
      <c r="E43" s="9" t="s">
        <v>23</v>
      </c>
      <c r="F43" s="9" t="s">
        <v>14</v>
      </c>
      <c r="G43" s="9" t="s">
        <v>41</v>
      </c>
      <c r="H43" s="8" t="s">
        <v>24</v>
      </c>
      <c r="I43" s="8" t="s">
        <v>15</v>
      </c>
    </row>
    <row r="44" ht="15.75" customHeight="1">
      <c r="A44" s="5">
        <v>44664.50241424769</v>
      </c>
      <c r="B44" s="6" t="s">
        <v>9</v>
      </c>
      <c r="C44" s="7" t="s">
        <v>10</v>
      </c>
      <c r="D44" s="8" t="s">
        <v>30</v>
      </c>
      <c r="E44" s="9" t="s">
        <v>23</v>
      </c>
      <c r="F44" s="9" t="s">
        <v>41</v>
      </c>
      <c r="G44" s="9" t="s">
        <v>23</v>
      </c>
      <c r="H44" s="8" t="s">
        <v>15</v>
      </c>
      <c r="I44" s="8" t="s">
        <v>15</v>
      </c>
    </row>
    <row r="45" ht="15.75" customHeight="1">
      <c r="A45" s="5">
        <v>44664.50281769676</v>
      </c>
      <c r="B45" s="6" t="s">
        <v>21</v>
      </c>
      <c r="C45" s="7" t="s">
        <v>10</v>
      </c>
      <c r="D45" s="8" t="s">
        <v>40</v>
      </c>
      <c r="E45" s="9" t="s">
        <v>23</v>
      </c>
      <c r="F45" s="10" t="s">
        <v>13</v>
      </c>
      <c r="G45" s="10" t="s">
        <v>13</v>
      </c>
      <c r="H45" s="8" t="s">
        <v>15</v>
      </c>
      <c r="I45" s="8" t="s">
        <v>15</v>
      </c>
    </row>
    <row r="46" ht="15.75" customHeight="1">
      <c r="A46" s="5">
        <v>44664.50320857639</v>
      </c>
      <c r="B46" s="6" t="s">
        <v>21</v>
      </c>
      <c r="C46" s="7" t="s">
        <v>10</v>
      </c>
      <c r="D46" s="8" t="s">
        <v>30</v>
      </c>
      <c r="E46" s="10" t="s">
        <v>13</v>
      </c>
      <c r="F46" s="10" t="s">
        <v>13</v>
      </c>
      <c r="G46" s="10" t="s">
        <v>13</v>
      </c>
      <c r="H46" s="8" t="s">
        <v>24</v>
      </c>
      <c r="I46" s="8" t="s">
        <v>15</v>
      </c>
    </row>
    <row r="47" ht="15.75" customHeight="1">
      <c r="A47" s="5">
        <v>44664.50467951389</v>
      </c>
      <c r="B47" s="6" t="s">
        <v>21</v>
      </c>
      <c r="C47" s="7" t="s">
        <v>10</v>
      </c>
      <c r="D47" s="8" t="s">
        <v>30</v>
      </c>
      <c r="E47" s="9" t="s">
        <v>23</v>
      </c>
      <c r="F47" s="9" t="s">
        <v>14</v>
      </c>
      <c r="G47" s="9" t="s">
        <v>41</v>
      </c>
      <c r="H47" s="8" t="s">
        <v>15</v>
      </c>
      <c r="I47" s="8" t="s">
        <v>15</v>
      </c>
    </row>
    <row r="48" ht="15.75" customHeight="1">
      <c r="A48" s="5">
        <v>44664.57646081019</v>
      </c>
      <c r="B48" s="6" t="s">
        <v>9</v>
      </c>
      <c r="C48" s="7" t="s">
        <v>10</v>
      </c>
      <c r="D48" s="8" t="s">
        <v>11</v>
      </c>
      <c r="E48" s="10" t="s">
        <v>13</v>
      </c>
      <c r="F48" s="10" t="s">
        <v>13</v>
      </c>
      <c r="G48" s="9" t="s">
        <v>14</v>
      </c>
      <c r="H48" s="8" t="s">
        <v>16</v>
      </c>
      <c r="I48" s="8" t="s">
        <v>16</v>
      </c>
    </row>
    <row r="49" ht="15.75" customHeight="1">
      <c r="A49" s="5">
        <v>44664.577827870366</v>
      </c>
      <c r="B49" s="6" t="s">
        <v>21</v>
      </c>
      <c r="C49" s="7" t="s">
        <v>10</v>
      </c>
      <c r="D49" s="8" t="s">
        <v>58</v>
      </c>
      <c r="E49" s="10" t="s">
        <v>13</v>
      </c>
      <c r="F49" s="9" t="s">
        <v>41</v>
      </c>
      <c r="G49" s="9" t="s">
        <v>41</v>
      </c>
      <c r="H49" s="8" t="s">
        <v>15</v>
      </c>
      <c r="I49" s="8" t="s">
        <v>15</v>
      </c>
    </row>
    <row r="50" ht="15.75" customHeight="1">
      <c r="A50" s="5">
        <v>44663.38952019676</v>
      </c>
      <c r="B50" s="6" t="s">
        <v>35</v>
      </c>
      <c r="C50" s="37" t="s">
        <v>10</v>
      </c>
      <c r="D50" s="8" t="s">
        <v>11</v>
      </c>
      <c r="E50" s="10" t="s">
        <v>13</v>
      </c>
      <c r="F50" s="10" t="s">
        <v>13</v>
      </c>
      <c r="G50" s="10" t="s">
        <v>31</v>
      </c>
      <c r="H50" s="8" t="s">
        <v>24</v>
      </c>
      <c r="I50" s="8" t="s">
        <v>16</v>
      </c>
    </row>
    <row r="51" ht="15.75" customHeight="1">
      <c r="A51" s="5">
        <v>44663.43628596065</v>
      </c>
      <c r="B51" s="6" t="s">
        <v>9</v>
      </c>
      <c r="C51" s="7" t="s">
        <v>10</v>
      </c>
      <c r="D51" s="8" t="s">
        <v>30</v>
      </c>
      <c r="E51" s="10" t="s">
        <v>31</v>
      </c>
      <c r="F51" s="9" t="s">
        <v>41</v>
      </c>
      <c r="G51" s="10" t="s">
        <v>31</v>
      </c>
      <c r="H51" s="8" t="s">
        <v>24</v>
      </c>
      <c r="I51" s="8" t="s">
        <v>16</v>
      </c>
    </row>
    <row r="52" ht="15.75" customHeight="1">
      <c r="A52" s="5">
        <v>44663.55121138888</v>
      </c>
      <c r="B52" s="6" t="s">
        <v>9</v>
      </c>
      <c r="C52" s="7" t="s">
        <v>10</v>
      </c>
      <c r="D52" s="8" t="s">
        <v>11</v>
      </c>
      <c r="E52" s="10" t="s">
        <v>13</v>
      </c>
      <c r="F52" s="10" t="s">
        <v>13</v>
      </c>
      <c r="G52" s="10" t="s">
        <v>13</v>
      </c>
      <c r="H52" s="8" t="s">
        <v>16</v>
      </c>
      <c r="I52" s="8" t="s">
        <v>15</v>
      </c>
    </row>
    <row r="53" ht="15.75" customHeight="1">
      <c r="A53" s="5">
        <v>44663.798674537036</v>
      </c>
      <c r="B53" s="6" t="s">
        <v>9</v>
      </c>
      <c r="C53" s="7" t="s">
        <v>10</v>
      </c>
      <c r="D53" s="8" t="s">
        <v>40</v>
      </c>
      <c r="E53" s="9" t="s">
        <v>23</v>
      </c>
      <c r="F53" s="9" t="s">
        <v>23</v>
      </c>
      <c r="G53" s="10" t="s">
        <v>13</v>
      </c>
      <c r="H53" s="8" t="s">
        <v>16</v>
      </c>
      <c r="I53" s="8" t="s">
        <v>15</v>
      </c>
    </row>
    <row r="54" ht="15.75" customHeight="1">
      <c r="A54" s="5">
        <v>44670.46426685185</v>
      </c>
      <c r="B54" s="6" t="s">
        <v>9</v>
      </c>
      <c r="C54" s="7" t="s">
        <v>10</v>
      </c>
      <c r="D54" s="8" t="s">
        <v>11</v>
      </c>
      <c r="E54" s="9" t="s">
        <v>12</v>
      </c>
      <c r="F54" s="9" t="s">
        <v>41</v>
      </c>
      <c r="G54" s="10" t="s">
        <v>31</v>
      </c>
      <c r="H54" s="8" t="s">
        <v>15</v>
      </c>
      <c r="I54" s="8" t="s">
        <v>15</v>
      </c>
    </row>
    <row r="55" ht="15.75" customHeight="1">
      <c r="A55" s="5">
        <v>44670.576727685184</v>
      </c>
      <c r="B55" s="6" t="s">
        <v>9</v>
      </c>
      <c r="C55" s="7" t="s">
        <v>10</v>
      </c>
      <c r="D55" s="8" t="s">
        <v>30</v>
      </c>
      <c r="E55" s="10" t="s">
        <v>31</v>
      </c>
      <c r="F55" s="9" t="s">
        <v>14</v>
      </c>
      <c r="G55" s="9" t="s">
        <v>14</v>
      </c>
      <c r="H55" s="8" t="s">
        <v>24</v>
      </c>
      <c r="I55" s="8" t="s">
        <v>16</v>
      </c>
    </row>
    <row r="56" ht="15.75" customHeight="1">
      <c r="A56" s="5">
        <v>44670.57681239583</v>
      </c>
      <c r="B56" s="6" t="s">
        <v>21</v>
      </c>
      <c r="C56" s="7" t="s">
        <v>10</v>
      </c>
      <c r="D56" s="8" t="s">
        <v>30</v>
      </c>
      <c r="E56" s="9" t="s">
        <v>23</v>
      </c>
      <c r="F56" s="9" t="s">
        <v>23</v>
      </c>
      <c r="G56" s="9" t="s">
        <v>14</v>
      </c>
      <c r="H56" s="8" t="s">
        <v>24</v>
      </c>
      <c r="I56" s="8" t="s">
        <v>16</v>
      </c>
    </row>
    <row r="57" ht="15.75" customHeight="1">
      <c r="A57" s="5">
        <v>44670.59316247686</v>
      </c>
      <c r="B57" s="6" t="s">
        <v>9</v>
      </c>
      <c r="C57" s="37" t="s">
        <v>10</v>
      </c>
      <c r="D57" s="8" t="s">
        <v>30</v>
      </c>
      <c r="E57" s="9" t="s">
        <v>23</v>
      </c>
      <c r="F57" s="9" t="s">
        <v>23</v>
      </c>
      <c r="G57" s="9" t="s">
        <v>41</v>
      </c>
      <c r="H57" s="8" t="s">
        <v>15</v>
      </c>
      <c r="I57" s="8" t="s">
        <v>16</v>
      </c>
    </row>
    <row r="58" ht="15.75" customHeight="1">
      <c r="A58" s="5">
        <v>44670.65027104167</v>
      </c>
      <c r="B58" s="6" t="s">
        <v>21</v>
      </c>
      <c r="C58" s="7" t="s">
        <v>10</v>
      </c>
      <c r="D58" s="8" t="s">
        <v>11</v>
      </c>
      <c r="E58" s="10" t="s">
        <v>31</v>
      </c>
      <c r="F58" s="10" t="s">
        <v>13</v>
      </c>
      <c r="G58" s="9" t="s">
        <v>14</v>
      </c>
      <c r="H58" s="8" t="s">
        <v>16</v>
      </c>
      <c r="I58" s="8" t="s">
        <v>15</v>
      </c>
    </row>
    <row r="59" ht="15.75" customHeight="1">
      <c r="A59" s="5">
        <v>44671.315603703704</v>
      </c>
      <c r="B59" s="6" t="s">
        <v>21</v>
      </c>
      <c r="C59" s="7" t="s">
        <v>10</v>
      </c>
      <c r="D59" s="8" t="s">
        <v>11</v>
      </c>
      <c r="E59" s="9" t="s">
        <v>12</v>
      </c>
      <c r="F59" s="10" t="s">
        <v>13</v>
      </c>
      <c r="G59" s="10" t="s">
        <v>31</v>
      </c>
      <c r="H59" s="8" t="s">
        <v>16</v>
      </c>
      <c r="I59" s="8" t="s">
        <v>16</v>
      </c>
    </row>
    <row r="60" ht="15.75" customHeight="1">
      <c r="A60" s="5">
        <v>44676.624067847224</v>
      </c>
      <c r="B60" s="6" t="s">
        <v>35</v>
      </c>
      <c r="C60" s="7" t="s">
        <v>10</v>
      </c>
      <c r="D60" s="8" t="s">
        <v>30</v>
      </c>
      <c r="E60" s="9" t="s">
        <v>34</v>
      </c>
      <c r="F60" s="9" t="s">
        <v>41</v>
      </c>
      <c r="G60" s="9" t="s">
        <v>14</v>
      </c>
      <c r="H60" s="8" t="s">
        <v>24</v>
      </c>
      <c r="I60" s="8" t="s">
        <v>15</v>
      </c>
    </row>
    <row r="61" ht="15.75" customHeight="1">
      <c r="A61" s="5">
        <v>44658.22053369213</v>
      </c>
      <c r="B61" s="6" t="s">
        <v>21</v>
      </c>
      <c r="C61" s="7" t="s">
        <v>10</v>
      </c>
      <c r="D61" s="8" t="s">
        <v>11</v>
      </c>
      <c r="E61" s="10" t="s">
        <v>13</v>
      </c>
      <c r="F61" s="10" t="s">
        <v>13</v>
      </c>
      <c r="G61" s="9" t="s">
        <v>41</v>
      </c>
      <c r="H61" s="8" t="s">
        <v>15</v>
      </c>
      <c r="I61" s="8" t="s">
        <v>15</v>
      </c>
    </row>
    <row r="62" ht="15.75" customHeight="1">
      <c r="A62" s="5">
        <v>44658.2214124537</v>
      </c>
      <c r="B62" s="6" t="s">
        <v>9</v>
      </c>
      <c r="C62" s="7" t="s">
        <v>10</v>
      </c>
      <c r="D62" s="8" t="s">
        <v>30</v>
      </c>
      <c r="E62" s="10" t="s">
        <v>31</v>
      </c>
      <c r="F62" s="9" t="s">
        <v>23</v>
      </c>
      <c r="G62" s="9" t="s">
        <v>41</v>
      </c>
      <c r="H62" s="8" t="s">
        <v>15</v>
      </c>
      <c r="I62" s="8" t="s">
        <v>16</v>
      </c>
    </row>
    <row r="63" ht="15.75" customHeight="1">
      <c r="A63" s="5">
        <v>44658.22213306713</v>
      </c>
      <c r="B63" s="6" t="s">
        <v>35</v>
      </c>
      <c r="C63" s="7" t="s">
        <v>10</v>
      </c>
      <c r="D63" s="8" t="s">
        <v>59</v>
      </c>
      <c r="E63" s="9" t="s">
        <v>34</v>
      </c>
      <c r="F63" s="9" t="s">
        <v>14</v>
      </c>
      <c r="G63" s="9" t="s">
        <v>14</v>
      </c>
      <c r="H63" s="8" t="s">
        <v>15</v>
      </c>
      <c r="I63" s="8" t="s">
        <v>16</v>
      </c>
    </row>
    <row r="64" ht="15.75" customHeight="1">
      <c r="A64" s="5">
        <v>44658.22284498843</v>
      </c>
      <c r="B64" s="6" t="s">
        <v>9</v>
      </c>
      <c r="C64" s="37" t="s">
        <v>10</v>
      </c>
      <c r="D64" s="8" t="s">
        <v>30</v>
      </c>
      <c r="E64" s="9" t="s">
        <v>23</v>
      </c>
      <c r="F64" s="9" t="s">
        <v>41</v>
      </c>
      <c r="G64" s="9" t="s">
        <v>41</v>
      </c>
      <c r="H64" s="8" t="s">
        <v>16</v>
      </c>
      <c r="I64" s="8" t="s">
        <v>16</v>
      </c>
    </row>
    <row r="65" ht="15.75" customHeight="1">
      <c r="A65" s="5">
        <v>44658.223336006944</v>
      </c>
      <c r="B65" s="6" t="s">
        <v>9</v>
      </c>
      <c r="C65" s="7" t="s">
        <v>10</v>
      </c>
      <c r="D65" s="8" t="s">
        <v>56</v>
      </c>
      <c r="E65" s="10" t="s">
        <v>13</v>
      </c>
      <c r="F65" s="10" t="s">
        <v>13</v>
      </c>
      <c r="G65" s="10" t="s">
        <v>31</v>
      </c>
      <c r="H65" s="8" t="s">
        <v>15</v>
      </c>
      <c r="I65" s="8" t="s">
        <v>16</v>
      </c>
    </row>
    <row r="66" ht="15.75" customHeight="1">
      <c r="A66" s="5">
        <v>44658.28069518518</v>
      </c>
      <c r="B66" s="6" t="s">
        <v>21</v>
      </c>
      <c r="C66" s="7" t="s">
        <v>10</v>
      </c>
      <c r="D66" s="8" t="s">
        <v>44</v>
      </c>
      <c r="E66" s="9" t="s">
        <v>12</v>
      </c>
      <c r="F66" s="10" t="s">
        <v>13</v>
      </c>
      <c r="G66" s="9" t="s">
        <v>41</v>
      </c>
      <c r="H66" s="8" t="s">
        <v>15</v>
      </c>
      <c r="I66" s="8" t="s">
        <v>15</v>
      </c>
    </row>
    <row r="67" ht="15.75" customHeight="1">
      <c r="A67" s="5">
        <v>44658.28162469907</v>
      </c>
      <c r="B67" s="6" t="s">
        <v>9</v>
      </c>
      <c r="C67" s="7" t="s">
        <v>10</v>
      </c>
      <c r="D67" s="8" t="s">
        <v>30</v>
      </c>
      <c r="E67" s="9" t="s">
        <v>23</v>
      </c>
      <c r="F67" s="9" t="s">
        <v>23</v>
      </c>
      <c r="G67" s="9" t="s">
        <v>41</v>
      </c>
      <c r="H67" s="8" t="s">
        <v>24</v>
      </c>
      <c r="I67" s="8" t="s">
        <v>15</v>
      </c>
    </row>
    <row r="68" ht="15.75" customHeight="1">
      <c r="A68" s="5">
        <v>44664.56915927083</v>
      </c>
      <c r="B68" s="6" t="s">
        <v>9</v>
      </c>
      <c r="C68" s="7" t="s">
        <v>10</v>
      </c>
      <c r="D68" s="8" t="s">
        <v>55</v>
      </c>
      <c r="E68" s="9" t="s">
        <v>12</v>
      </c>
      <c r="F68" s="9" t="s">
        <v>41</v>
      </c>
      <c r="G68" s="9" t="s">
        <v>14</v>
      </c>
      <c r="H68" s="8" t="s">
        <v>24</v>
      </c>
      <c r="I68" s="8" t="s">
        <v>15</v>
      </c>
    </row>
    <row r="69" ht="15.75" customHeight="1">
      <c r="A69" s="5">
        <v>44664.56947782407</v>
      </c>
      <c r="B69" s="6" t="s">
        <v>21</v>
      </c>
      <c r="C69" s="7" t="s">
        <v>10</v>
      </c>
      <c r="D69" s="8" t="s">
        <v>30</v>
      </c>
      <c r="E69" s="9" t="s">
        <v>34</v>
      </c>
      <c r="F69" s="9" t="s">
        <v>23</v>
      </c>
      <c r="G69" s="9" t="s">
        <v>14</v>
      </c>
      <c r="H69" s="8" t="s">
        <v>15</v>
      </c>
      <c r="I69" s="8" t="s">
        <v>15</v>
      </c>
    </row>
    <row r="70" ht="15.75" customHeight="1">
      <c r="A70" s="5">
        <v>44664.569827326384</v>
      </c>
      <c r="B70" s="6" t="s">
        <v>21</v>
      </c>
      <c r="C70" s="7" t="s">
        <v>10</v>
      </c>
      <c r="D70" s="8" t="s">
        <v>30</v>
      </c>
      <c r="E70" s="9" t="s">
        <v>23</v>
      </c>
      <c r="F70" s="10" t="s">
        <v>13</v>
      </c>
      <c r="G70" s="9" t="s">
        <v>14</v>
      </c>
      <c r="H70" s="8" t="s">
        <v>15</v>
      </c>
      <c r="I70" s="8" t="s">
        <v>15</v>
      </c>
    </row>
    <row r="71" ht="15.75" customHeight="1">
      <c r="A71" s="5">
        <v>44664.569839930555</v>
      </c>
      <c r="B71" s="6" t="s">
        <v>9</v>
      </c>
      <c r="C71" s="37" t="s">
        <v>10</v>
      </c>
      <c r="D71" s="8" t="s">
        <v>11</v>
      </c>
      <c r="E71" s="9" t="s">
        <v>34</v>
      </c>
      <c r="F71" s="9" t="s">
        <v>23</v>
      </c>
      <c r="G71" s="9" t="s">
        <v>41</v>
      </c>
      <c r="H71" s="8" t="s">
        <v>16</v>
      </c>
      <c r="I71" s="8" t="s">
        <v>16</v>
      </c>
    </row>
    <row r="72" ht="15.75" customHeight="1">
      <c r="A72" s="5">
        <v>44664.57002337963</v>
      </c>
      <c r="B72" s="6" t="s">
        <v>21</v>
      </c>
      <c r="C72" s="7" t="s">
        <v>10</v>
      </c>
      <c r="D72" s="8" t="s">
        <v>30</v>
      </c>
      <c r="E72" s="10" t="s">
        <v>31</v>
      </c>
      <c r="F72" s="9" t="s">
        <v>41</v>
      </c>
      <c r="G72" s="9" t="s">
        <v>23</v>
      </c>
      <c r="H72" s="8" t="s">
        <v>15</v>
      </c>
      <c r="I72" s="8" t="s">
        <v>15</v>
      </c>
    </row>
    <row r="73" ht="15.75" customHeight="1">
      <c r="A73" s="5">
        <v>44664.57002600694</v>
      </c>
      <c r="B73" s="6" t="s">
        <v>9</v>
      </c>
      <c r="C73" s="7" t="s">
        <v>10</v>
      </c>
      <c r="D73" s="8" t="s">
        <v>30</v>
      </c>
      <c r="E73" s="10" t="s">
        <v>31</v>
      </c>
      <c r="F73" s="9" t="s">
        <v>41</v>
      </c>
      <c r="G73" s="9" t="s">
        <v>41</v>
      </c>
      <c r="H73" s="8" t="s">
        <v>16</v>
      </c>
      <c r="I73" s="8" t="s">
        <v>15</v>
      </c>
    </row>
    <row r="74" ht="15.75" customHeight="1">
      <c r="A74" s="5">
        <v>44664.570035833334</v>
      </c>
      <c r="B74" s="6" t="s">
        <v>9</v>
      </c>
      <c r="C74" s="7" t="s">
        <v>10</v>
      </c>
      <c r="D74" s="8" t="s">
        <v>60</v>
      </c>
      <c r="E74" s="9" t="s">
        <v>34</v>
      </c>
      <c r="F74" s="9" t="s">
        <v>23</v>
      </c>
      <c r="G74" s="9" t="s">
        <v>41</v>
      </c>
      <c r="H74" s="8" t="s">
        <v>15</v>
      </c>
      <c r="I74" s="8" t="s">
        <v>15</v>
      </c>
    </row>
    <row r="75" ht="15.75" customHeight="1">
      <c r="A75" s="5">
        <v>44664.57019409722</v>
      </c>
      <c r="B75" s="6" t="s">
        <v>21</v>
      </c>
      <c r="C75" s="7" t="s">
        <v>10</v>
      </c>
      <c r="D75" s="8" t="s">
        <v>11</v>
      </c>
      <c r="E75" s="9" t="s">
        <v>34</v>
      </c>
      <c r="F75" s="10" t="s">
        <v>13</v>
      </c>
      <c r="G75" s="10" t="s">
        <v>13</v>
      </c>
      <c r="H75" s="8" t="s">
        <v>15</v>
      </c>
      <c r="I75" s="8" t="s">
        <v>16</v>
      </c>
    </row>
    <row r="76" ht="15.75" customHeight="1">
      <c r="A76" s="5">
        <v>44664.570215671294</v>
      </c>
      <c r="B76" s="6" t="s">
        <v>9</v>
      </c>
      <c r="C76" s="7" t="s">
        <v>10</v>
      </c>
      <c r="D76" s="8" t="s">
        <v>30</v>
      </c>
      <c r="E76" s="9" t="s">
        <v>34</v>
      </c>
      <c r="F76" s="9" t="s">
        <v>23</v>
      </c>
      <c r="G76" s="9" t="s">
        <v>41</v>
      </c>
      <c r="H76" s="8" t="s">
        <v>15</v>
      </c>
      <c r="I76" s="8" t="s">
        <v>15</v>
      </c>
    </row>
    <row r="77" ht="15.75" customHeight="1">
      <c r="A77" s="5">
        <v>44664.57022346064</v>
      </c>
      <c r="B77" s="6" t="s">
        <v>9</v>
      </c>
      <c r="C77" s="7" t="s">
        <v>10</v>
      </c>
      <c r="D77" s="8" t="s">
        <v>61</v>
      </c>
      <c r="E77" s="9" t="s">
        <v>34</v>
      </c>
      <c r="F77" s="10" t="s">
        <v>13</v>
      </c>
      <c r="G77" s="10" t="s">
        <v>13</v>
      </c>
      <c r="H77" s="8" t="s">
        <v>15</v>
      </c>
      <c r="I77" s="8" t="s">
        <v>16</v>
      </c>
    </row>
    <row r="78" ht="15.75" customHeight="1">
      <c r="A78" s="5">
        <v>44664.57055871528</v>
      </c>
      <c r="B78" s="6" t="s">
        <v>21</v>
      </c>
      <c r="C78" s="37" t="s">
        <v>10</v>
      </c>
      <c r="D78" s="8" t="s">
        <v>11</v>
      </c>
      <c r="E78" s="10" t="s">
        <v>31</v>
      </c>
      <c r="F78" s="9" t="s">
        <v>23</v>
      </c>
      <c r="G78" s="9" t="s">
        <v>23</v>
      </c>
      <c r="H78" s="8" t="s">
        <v>24</v>
      </c>
      <c r="I78" s="8" t="s">
        <v>15</v>
      </c>
    </row>
    <row r="79" ht="15.75" customHeight="1">
      <c r="A79" s="5">
        <v>44664.571332164356</v>
      </c>
      <c r="B79" s="6" t="s">
        <v>9</v>
      </c>
      <c r="C79" s="7" t="s">
        <v>10</v>
      </c>
      <c r="D79" s="8" t="s">
        <v>62</v>
      </c>
      <c r="E79" s="9" t="s">
        <v>34</v>
      </c>
      <c r="F79" s="9" t="s">
        <v>23</v>
      </c>
      <c r="G79" s="10" t="s">
        <v>13</v>
      </c>
      <c r="H79" s="8" t="s">
        <v>15</v>
      </c>
      <c r="I79" s="8" t="s">
        <v>15</v>
      </c>
    </row>
    <row r="80" ht="15.75" customHeight="1">
      <c r="A80" s="5">
        <v>44664.57136987269</v>
      </c>
      <c r="B80" s="6" t="s">
        <v>9</v>
      </c>
      <c r="C80" s="7" t="s">
        <v>10</v>
      </c>
      <c r="D80" s="8" t="s">
        <v>40</v>
      </c>
      <c r="E80" s="9" t="s">
        <v>12</v>
      </c>
      <c r="F80" s="9" t="s">
        <v>23</v>
      </c>
      <c r="G80" s="9" t="s">
        <v>23</v>
      </c>
      <c r="H80" s="8" t="s">
        <v>16</v>
      </c>
      <c r="I80" s="8" t="s">
        <v>15</v>
      </c>
    </row>
    <row r="81" ht="15.75" customHeight="1">
      <c r="A81" s="5">
        <v>44664.57221106481</v>
      </c>
      <c r="B81" s="6" t="s">
        <v>9</v>
      </c>
      <c r="C81" s="7" t="s">
        <v>10</v>
      </c>
      <c r="D81" s="8" t="s">
        <v>30</v>
      </c>
      <c r="E81" s="9" t="s">
        <v>34</v>
      </c>
      <c r="F81" s="10" t="s">
        <v>13</v>
      </c>
      <c r="G81" s="10" t="s">
        <v>13</v>
      </c>
      <c r="H81" s="8" t="s">
        <v>15</v>
      </c>
      <c r="I81" s="8" t="s">
        <v>15</v>
      </c>
    </row>
    <row r="82" ht="15.75" customHeight="1">
      <c r="A82" s="5">
        <v>44664.57224890046</v>
      </c>
      <c r="B82" s="6" t="s">
        <v>9</v>
      </c>
      <c r="C82" s="7" t="s">
        <v>10</v>
      </c>
      <c r="D82" s="8" t="s">
        <v>44</v>
      </c>
      <c r="E82" s="9" t="s">
        <v>23</v>
      </c>
      <c r="F82" s="9" t="s">
        <v>23</v>
      </c>
      <c r="G82" s="10" t="s">
        <v>13</v>
      </c>
      <c r="H82" s="8" t="s">
        <v>16</v>
      </c>
      <c r="I82" s="8" t="s">
        <v>15</v>
      </c>
    </row>
    <row r="83" ht="15.75" customHeight="1">
      <c r="A83" s="5">
        <v>44664.57276945602</v>
      </c>
      <c r="B83" s="6" t="s">
        <v>9</v>
      </c>
      <c r="C83" s="7" t="s">
        <v>10</v>
      </c>
      <c r="D83" s="8" t="s">
        <v>63</v>
      </c>
      <c r="E83" s="10" t="s">
        <v>13</v>
      </c>
      <c r="F83" s="10" t="s">
        <v>13</v>
      </c>
      <c r="G83" s="10" t="s">
        <v>13</v>
      </c>
      <c r="H83" s="8" t="s">
        <v>15</v>
      </c>
      <c r="I83" s="8" t="s">
        <v>15</v>
      </c>
    </row>
    <row r="84" ht="15.75" customHeight="1">
      <c r="A84" s="5">
        <v>44664.45716613426</v>
      </c>
      <c r="B84" s="6" t="s">
        <v>9</v>
      </c>
      <c r="C84" s="7" t="s">
        <v>10</v>
      </c>
      <c r="D84" s="8" t="s">
        <v>40</v>
      </c>
      <c r="E84" s="9" t="s">
        <v>23</v>
      </c>
      <c r="F84" s="9" t="s">
        <v>41</v>
      </c>
      <c r="G84" s="9" t="s">
        <v>23</v>
      </c>
      <c r="H84" s="8" t="s">
        <v>15</v>
      </c>
      <c r="I84" s="8" t="s">
        <v>15</v>
      </c>
    </row>
    <row r="85" ht="15.75" customHeight="1">
      <c r="A85" s="5">
        <v>44664.50211292824</v>
      </c>
      <c r="B85" s="6" t="s">
        <v>9</v>
      </c>
      <c r="C85" s="37" t="s">
        <v>10</v>
      </c>
      <c r="D85" s="8" t="s">
        <v>40</v>
      </c>
      <c r="E85" s="9" t="s">
        <v>34</v>
      </c>
      <c r="F85" s="9" t="s">
        <v>41</v>
      </c>
      <c r="G85" s="9" t="s">
        <v>41</v>
      </c>
      <c r="H85" s="8" t="s">
        <v>24</v>
      </c>
      <c r="I85" s="8" t="s">
        <v>16</v>
      </c>
    </row>
    <row r="86" ht="15.75" customHeight="1">
      <c r="A86" s="5">
        <v>44664.50298659722</v>
      </c>
      <c r="B86" s="6" t="s">
        <v>21</v>
      </c>
      <c r="C86" s="7" t="s">
        <v>10</v>
      </c>
      <c r="D86" s="8" t="s">
        <v>11</v>
      </c>
      <c r="E86" s="9" t="s">
        <v>12</v>
      </c>
      <c r="F86" s="10" t="s">
        <v>13</v>
      </c>
      <c r="G86" s="10" t="s">
        <v>13</v>
      </c>
      <c r="H86" s="8" t="s">
        <v>15</v>
      </c>
      <c r="I86" s="8" t="s">
        <v>15</v>
      </c>
    </row>
    <row r="87" ht="15.75" customHeight="1">
      <c r="A87" s="5">
        <v>44664.552642407405</v>
      </c>
      <c r="B87" s="6" t="s">
        <v>21</v>
      </c>
      <c r="C87" s="7" t="s">
        <v>10</v>
      </c>
      <c r="D87" s="8" t="s">
        <v>30</v>
      </c>
      <c r="E87" s="9" t="s">
        <v>23</v>
      </c>
      <c r="F87" s="9" t="s">
        <v>41</v>
      </c>
      <c r="G87" s="10" t="s">
        <v>13</v>
      </c>
      <c r="H87" s="8" t="s">
        <v>24</v>
      </c>
      <c r="I87" s="8" t="s">
        <v>15</v>
      </c>
    </row>
    <row r="88" ht="15.75" customHeight="1">
      <c r="A88" s="5">
        <v>44664.55340185185</v>
      </c>
      <c r="B88" s="6" t="s">
        <v>21</v>
      </c>
      <c r="C88" s="7" t="s">
        <v>10</v>
      </c>
      <c r="D88" s="8" t="s">
        <v>64</v>
      </c>
      <c r="E88" s="9" t="s">
        <v>34</v>
      </c>
      <c r="F88" s="9" t="s">
        <v>41</v>
      </c>
      <c r="G88" s="10" t="s">
        <v>13</v>
      </c>
      <c r="H88" s="8" t="s">
        <v>15</v>
      </c>
      <c r="I88" s="8" t="s">
        <v>15</v>
      </c>
    </row>
    <row r="89" ht="15.75" customHeight="1">
      <c r="A89" s="5">
        <v>44664.57040557871</v>
      </c>
      <c r="B89" s="6" t="s">
        <v>21</v>
      </c>
      <c r="C89" s="7" t="s">
        <v>10</v>
      </c>
      <c r="D89" s="8" t="s">
        <v>30</v>
      </c>
      <c r="E89" s="10" t="s">
        <v>31</v>
      </c>
      <c r="F89" s="9" t="s">
        <v>23</v>
      </c>
      <c r="G89" s="9" t="s">
        <v>23</v>
      </c>
      <c r="H89" s="8" t="s">
        <v>16</v>
      </c>
      <c r="I89" s="8" t="s">
        <v>16</v>
      </c>
    </row>
    <row r="90" ht="15.75" customHeight="1">
      <c r="A90" s="5">
        <v>44664.57114377315</v>
      </c>
      <c r="B90" s="6" t="s">
        <v>21</v>
      </c>
      <c r="C90" s="7" t="s">
        <v>10</v>
      </c>
      <c r="D90" s="8" t="s">
        <v>11</v>
      </c>
      <c r="E90" s="10" t="s">
        <v>13</v>
      </c>
      <c r="F90" s="9" t="s">
        <v>14</v>
      </c>
      <c r="G90" s="10" t="s">
        <v>13</v>
      </c>
      <c r="H90" s="8" t="s">
        <v>16</v>
      </c>
      <c r="I90" s="8" t="s">
        <v>15</v>
      </c>
    </row>
    <row r="91" ht="15.75" customHeight="1">
      <c r="A91" s="5">
        <v>44664.573440821754</v>
      </c>
      <c r="B91" s="6" t="s">
        <v>21</v>
      </c>
      <c r="C91" s="7" t="s">
        <v>10</v>
      </c>
      <c r="D91" s="8" t="s">
        <v>40</v>
      </c>
      <c r="E91" s="10" t="s">
        <v>13</v>
      </c>
      <c r="F91" s="9" t="s">
        <v>41</v>
      </c>
      <c r="G91" s="9" t="s">
        <v>23</v>
      </c>
      <c r="H91" s="8" t="s">
        <v>15</v>
      </c>
      <c r="I91" s="8" t="s">
        <v>16</v>
      </c>
    </row>
    <row r="92" ht="15.75" customHeight="1">
      <c r="A92" s="5">
        <v>44664.577608865744</v>
      </c>
      <c r="B92" s="6" t="s">
        <v>9</v>
      </c>
      <c r="C92" s="37" t="s">
        <v>10</v>
      </c>
      <c r="D92" s="39" t="s">
        <v>50</v>
      </c>
      <c r="E92" s="10" t="s">
        <v>13</v>
      </c>
      <c r="F92" s="9" t="s">
        <v>23</v>
      </c>
      <c r="G92" s="9" t="s">
        <v>41</v>
      </c>
      <c r="H92" s="8" t="s">
        <v>16</v>
      </c>
      <c r="I92" s="8" t="s">
        <v>16</v>
      </c>
    </row>
    <row r="93" ht="15.75" customHeight="1">
      <c r="A93" s="5">
        <v>44664.57820163194</v>
      </c>
      <c r="B93" s="6" t="s">
        <v>21</v>
      </c>
      <c r="C93" s="7" t="s">
        <v>10</v>
      </c>
      <c r="D93" s="8" t="s">
        <v>11</v>
      </c>
      <c r="E93" s="9" t="s">
        <v>34</v>
      </c>
      <c r="F93" s="10" t="s">
        <v>31</v>
      </c>
      <c r="G93" s="9" t="s">
        <v>23</v>
      </c>
      <c r="H93" s="8" t="s">
        <v>16</v>
      </c>
      <c r="I93" s="8" t="s">
        <v>16</v>
      </c>
    </row>
    <row r="94" ht="15.75" customHeight="1">
      <c r="A94" s="5">
        <v>44664.579620578705</v>
      </c>
      <c r="B94" s="6" t="s">
        <v>9</v>
      </c>
      <c r="C94" s="7" t="s">
        <v>10</v>
      </c>
      <c r="D94" s="8" t="s">
        <v>40</v>
      </c>
      <c r="E94" s="9" t="s">
        <v>34</v>
      </c>
      <c r="F94" s="9" t="s">
        <v>41</v>
      </c>
      <c r="G94" s="9" t="s">
        <v>23</v>
      </c>
      <c r="H94" s="8" t="s">
        <v>15</v>
      </c>
      <c r="I94" s="8" t="s">
        <v>15</v>
      </c>
    </row>
    <row r="95" ht="15.75" customHeight="1">
      <c r="A95" s="5">
        <v>44664.57973751157</v>
      </c>
      <c r="B95" s="6" t="s">
        <v>9</v>
      </c>
      <c r="C95" s="7" t="s">
        <v>10</v>
      </c>
      <c r="D95" s="8" t="s">
        <v>30</v>
      </c>
      <c r="E95" s="9" t="s">
        <v>23</v>
      </c>
      <c r="F95" s="9" t="s">
        <v>41</v>
      </c>
      <c r="G95" s="9" t="s">
        <v>41</v>
      </c>
      <c r="H95" s="8" t="s">
        <v>15</v>
      </c>
      <c r="I95" s="8" t="s">
        <v>16</v>
      </c>
    </row>
    <row r="96" ht="15.75" customHeight="1">
      <c r="A96" s="5">
        <v>44664.58222590278</v>
      </c>
      <c r="B96" s="6" t="s">
        <v>9</v>
      </c>
      <c r="C96" s="7" t="s">
        <v>10</v>
      </c>
      <c r="D96" s="8" t="s">
        <v>40</v>
      </c>
      <c r="E96" s="9" t="s">
        <v>34</v>
      </c>
      <c r="F96" s="9" t="s">
        <v>41</v>
      </c>
      <c r="G96" s="9" t="s">
        <v>41</v>
      </c>
      <c r="H96" s="8" t="s">
        <v>15</v>
      </c>
      <c r="I96" s="8" t="s">
        <v>15</v>
      </c>
    </row>
    <row r="97" ht="15.75" customHeight="1">
      <c r="A97" s="5">
        <v>44663.391140555555</v>
      </c>
      <c r="B97" s="6" t="s">
        <v>9</v>
      </c>
      <c r="C97" s="7" t="s">
        <v>10</v>
      </c>
      <c r="D97" s="8" t="s">
        <v>11</v>
      </c>
      <c r="E97" s="9" t="s">
        <v>12</v>
      </c>
      <c r="F97" s="10" t="s">
        <v>13</v>
      </c>
      <c r="G97" s="9" t="s">
        <v>41</v>
      </c>
      <c r="H97" s="8" t="s">
        <v>24</v>
      </c>
      <c r="I97" s="8" t="s">
        <v>15</v>
      </c>
    </row>
    <row r="98" ht="15.75" customHeight="1">
      <c r="A98" s="5">
        <v>44663.391554814814</v>
      </c>
      <c r="B98" s="6" t="s">
        <v>9</v>
      </c>
      <c r="C98" s="7" t="s">
        <v>10</v>
      </c>
      <c r="D98" s="8" t="s">
        <v>58</v>
      </c>
      <c r="E98" s="9" t="s">
        <v>34</v>
      </c>
      <c r="F98" s="9" t="s">
        <v>23</v>
      </c>
      <c r="G98" s="9" t="s">
        <v>41</v>
      </c>
      <c r="H98" s="8" t="s">
        <v>16</v>
      </c>
      <c r="I98" s="8" t="s">
        <v>15</v>
      </c>
    </row>
    <row r="99" ht="15.75" customHeight="1">
      <c r="A99" s="5">
        <v>44670.57508226852</v>
      </c>
      <c r="B99" s="6" t="s">
        <v>21</v>
      </c>
      <c r="C99" s="37" t="s">
        <v>10</v>
      </c>
      <c r="D99" s="8" t="s">
        <v>30</v>
      </c>
      <c r="E99" s="10" t="s">
        <v>31</v>
      </c>
      <c r="F99" s="10" t="s">
        <v>13</v>
      </c>
      <c r="G99" s="10" t="s">
        <v>13</v>
      </c>
      <c r="H99" s="8" t="s">
        <v>15</v>
      </c>
      <c r="I99" s="8" t="s">
        <v>15</v>
      </c>
    </row>
    <row r="100" ht="15.75" customHeight="1">
      <c r="A100" s="5">
        <v>44670.77761454861</v>
      </c>
      <c r="B100" s="6" t="s">
        <v>21</v>
      </c>
      <c r="C100" s="7" t="s">
        <v>10</v>
      </c>
      <c r="D100" s="8" t="s">
        <v>30</v>
      </c>
      <c r="E100" s="10" t="s">
        <v>31</v>
      </c>
      <c r="F100" s="9" t="s">
        <v>14</v>
      </c>
      <c r="G100" s="9" t="s">
        <v>41</v>
      </c>
      <c r="H100" s="8" t="s">
        <v>16</v>
      </c>
      <c r="I100" s="8" t="s">
        <v>15</v>
      </c>
    </row>
    <row r="101" ht="15.75" customHeight="1">
      <c r="A101" s="5">
        <v>44664.36964255787</v>
      </c>
      <c r="B101" s="6" t="s">
        <v>21</v>
      </c>
      <c r="C101" s="7" t="s">
        <v>10</v>
      </c>
      <c r="D101" s="8" t="s">
        <v>11</v>
      </c>
      <c r="E101" s="10" t="s">
        <v>13</v>
      </c>
      <c r="F101" s="10" t="s">
        <v>13</v>
      </c>
      <c r="G101" s="9" t="s">
        <v>14</v>
      </c>
      <c r="H101" s="8" t="s">
        <v>15</v>
      </c>
      <c r="I101" s="8" t="s">
        <v>15</v>
      </c>
    </row>
    <row r="102" ht="15.75" customHeight="1">
      <c r="A102" s="5">
        <v>44664.56696409722</v>
      </c>
      <c r="B102" s="6" t="s">
        <v>21</v>
      </c>
      <c r="C102" s="7" t="s">
        <v>10</v>
      </c>
      <c r="D102" s="8" t="s">
        <v>11</v>
      </c>
      <c r="E102" s="9" t="s">
        <v>34</v>
      </c>
      <c r="F102" s="9" t="s">
        <v>41</v>
      </c>
      <c r="G102" s="9" t="s">
        <v>23</v>
      </c>
      <c r="H102" s="8" t="s">
        <v>24</v>
      </c>
      <c r="I102" s="8" t="s">
        <v>16</v>
      </c>
    </row>
    <row r="103" ht="15.75" customHeight="1">
      <c r="A103" s="5">
        <v>44664.56871075231</v>
      </c>
      <c r="B103" s="6" t="s">
        <v>9</v>
      </c>
      <c r="C103" s="7" t="s">
        <v>10</v>
      </c>
      <c r="D103" s="8" t="s">
        <v>54</v>
      </c>
      <c r="E103" s="9" t="s">
        <v>34</v>
      </c>
      <c r="F103" s="9" t="s">
        <v>23</v>
      </c>
      <c r="G103" s="9" t="s">
        <v>14</v>
      </c>
      <c r="H103" s="8" t="s">
        <v>15</v>
      </c>
      <c r="I103" s="8" t="s">
        <v>15</v>
      </c>
    </row>
    <row r="104" ht="15.75" customHeight="1">
      <c r="A104" s="5">
        <v>44664.57158395833</v>
      </c>
      <c r="B104" s="6" t="s">
        <v>9</v>
      </c>
      <c r="C104" s="7" t="s">
        <v>10</v>
      </c>
      <c r="D104" s="8" t="s">
        <v>54</v>
      </c>
      <c r="E104" s="9" t="s">
        <v>34</v>
      </c>
      <c r="F104" s="10" t="s">
        <v>13</v>
      </c>
      <c r="G104" s="10" t="s">
        <v>13</v>
      </c>
      <c r="H104" s="8" t="s">
        <v>15</v>
      </c>
      <c r="I104" s="8" t="s">
        <v>15</v>
      </c>
    </row>
    <row r="105" ht="15.75" customHeight="1">
      <c r="A105" s="5">
        <v>44664.572169363426</v>
      </c>
      <c r="B105" s="6" t="s">
        <v>9</v>
      </c>
      <c r="C105" s="7" t="s">
        <v>10</v>
      </c>
      <c r="D105" s="8" t="s">
        <v>30</v>
      </c>
      <c r="E105" s="9" t="s">
        <v>23</v>
      </c>
      <c r="F105" s="9" t="s">
        <v>41</v>
      </c>
      <c r="G105" s="10" t="s">
        <v>13</v>
      </c>
      <c r="H105" s="8" t="s">
        <v>15</v>
      </c>
      <c r="I105" s="8" t="s">
        <v>16</v>
      </c>
    </row>
    <row r="106" ht="15.75" customHeight="1">
      <c r="A106" s="5">
        <v>44664.57358570602</v>
      </c>
      <c r="B106" s="6" t="s">
        <v>21</v>
      </c>
      <c r="C106" s="37" t="s">
        <v>10</v>
      </c>
      <c r="D106" s="8" t="s">
        <v>30</v>
      </c>
      <c r="E106" s="9" t="s">
        <v>23</v>
      </c>
      <c r="F106" s="9" t="s">
        <v>41</v>
      </c>
      <c r="G106" s="9" t="s">
        <v>23</v>
      </c>
      <c r="H106" s="8" t="s">
        <v>16</v>
      </c>
      <c r="I106" s="8" t="s">
        <v>15</v>
      </c>
    </row>
    <row r="107" ht="15.75" customHeight="1">
      <c r="A107" s="5">
        <v>44664.574022754634</v>
      </c>
      <c r="B107" s="6" t="s">
        <v>9</v>
      </c>
      <c r="C107" s="7" t="s">
        <v>10</v>
      </c>
      <c r="D107" s="8" t="s">
        <v>65</v>
      </c>
      <c r="E107" s="10" t="s">
        <v>13</v>
      </c>
      <c r="F107" s="10" t="s">
        <v>13</v>
      </c>
      <c r="G107" s="10" t="s">
        <v>13</v>
      </c>
      <c r="H107" s="8" t="s">
        <v>15</v>
      </c>
      <c r="I107" s="8" t="s">
        <v>16</v>
      </c>
    </row>
    <row r="108" ht="15.75" customHeight="1">
      <c r="A108" s="5">
        <v>44664.444598912036</v>
      </c>
      <c r="B108" s="6" t="s">
        <v>9</v>
      </c>
      <c r="C108" s="7" t="s">
        <v>10</v>
      </c>
      <c r="D108" s="8" t="s">
        <v>11</v>
      </c>
      <c r="E108" s="9" t="s">
        <v>34</v>
      </c>
      <c r="F108" s="10" t="s">
        <v>13</v>
      </c>
      <c r="G108" s="9" t="s">
        <v>23</v>
      </c>
      <c r="H108" s="8" t="s">
        <v>16</v>
      </c>
      <c r="I108" s="8" t="s">
        <v>15</v>
      </c>
    </row>
    <row r="109" ht="15.75" customHeight="1">
      <c r="A109" s="5">
        <v>44664.44652399306</v>
      </c>
      <c r="B109" s="6" t="s">
        <v>21</v>
      </c>
      <c r="C109" s="7" t="s">
        <v>10</v>
      </c>
      <c r="D109" s="8" t="s">
        <v>30</v>
      </c>
      <c r="E109" s="9" t="s">
        <v>23</v>
      </c>
      <c r="F109" s="9" t="s">
        <v>23</v>
      </c>
      <c r="G109" s="10" t="s">
        <v>13</v>
      </c>
      <c r="H109" s="8" t="s">
        <v>16</v>
      </c>
      <c r="I109" s="8" t="s">
        <v>15</v>
      </c>
    </row>
    <row r="110" ht="15.75" customHeight="1">
      <c r="A110" s="5">
        <v>44664.576332453704</v>
      </c>
      <c r="B110" s="6" t="s">
        <v>21</v>
      </c>
      <c r="C110" s="7" t="s">
        <v>10</v>
      </c>
      <c r="D110" s="39" t="s">
        <v>64</v>
      </c>
      <c r="E110" s="9" t="s">
        <v>23</v>
      </c>
      <c r="F110" s="9" t="s">
        <v>14</v>
      </c>
      <c r="G110" s="9" t="s">
        <v>14</v>
      </c>
      <c r="H110" s="8" t="s">
        <v>15</v>
      </c>
      <c r="I110" s="8" t="s">
        <v>15</v>
      </c>
    </row>
    <row r="111" ht="15.75" customHeight="1">
      <c r="A111" s="5">
        <v>44664.577766041664</v>
      </c>
      <c r="B111" s="6" t="s">
        <v>21</v>
      </c>
      <c r="C111" s="7" t="s">
        <v>10</v>
      </c>
      <c r="D111" s="8" t="s">
        <v>44</v>
      </c>
      <c r="E111" s="9" t="s">
        <v>23</v>
      </c>
      <c r="F111" s="9" t="s">
        <v>14</v>
      </c>
      <c r="G111" s="9" t="s">
        <v>41</v>
      </c>
      <c r="H111" s="8" t="s">
        <v>16</v>
      </c>
      <c r="I111" s="8" t="s">
        <v>15</v>
      </c>
    </row>
    <row r="112" ht="15.75" customHeight="1">
      <c r="A112" s="5">
        <v>44658.22221015046</v>
      </c>
      <c r="B112" s="6" t="s">
        <v>21</v>
      </c>
      <c r="C112" s="7" t="s">
        <v>10</v>
      </c>
      <c r="D112" s="8" t="s">
        <v>30</v>
      </c>
      <c r="E112" s="10" t="s">
        <v>31</v>
      </c>
      <c r="F112" s="9" t="s">
        <v>23</v>
      </c>
      <c r="G112" s="9" t="s">
        <v>41</v>
      </c>
      <c r="H112" s="8" t="s">
        <v>24</v>
      </c>
      <c r="I112" s="8" t="s">
        <v>16</v>
      </c>
    </row>
    <row r="113" ht="15.75" customHeight="1">
      <c r="A113" s="5">
        <v>44658.51767778935</v>
      </c>
      <c r="B113" s="6" t="s">
        <v>21</v>
      </c>
      <c r="C113" s="37" t="s">
        <v>10</v>
      </c>
      <c r="D113" s="8" t="s">
        <v>11</v>
      </c>
      <c r="E113" s="9" t="s">
        <v>34</v>
      </c>
      <c r="F113" s="10" t="s">
        <v>13</v>
      </c>
      <c r="G113" s="10" t="s">
        <v>13</v>
      </c>
      <c r="H113" s="8" t="s">
        <v>15</v>
      </c>
      <c r="I113" s="8" t="s">
        <v>15</v>
      </c>
    </row>
    <row r="114" ht="15.75" customHeight="1">
      <c r="A114" s="5">
        <v>44658.52013935185</v>
      </c>
      <c r="B114" s="6" t="s">
        <v>35</v>
      </c>
      <c r="C114" s="7" t="s">
        <v>10</v>
      </c>
      <c r="D114" s="8" t="s">
        <v>66</v>
      </c>
      <c r="E114" s="10" t="s">
        <v>13</v>
      </c>
      <c r="F114" s="10" t="s">
        <v>13</v>
      </c>
      <c r="G114" s="9" t="s">
        <v>14</v>
      </c>
      <c r="H114" s="8" t="s">
        <v>16</v>
      </c>
      <c r="I114" s="8" t="s">
        <v>16</v>
      </c>
    </row>
    <row r="115" ht="15.75" customHeight="1">
      <c r="A115" s="5">
        <v>44658.52021074074</v>
      </c>
      <c r="B115" s="6" t="s">
        <v>9</v>
      </c>
      <c r="C115" s="7" t="s">
        <v>10</v>
      </c>
      <c r="D115" s="8" t="s">
        <v>67</v>
      </c>
      <c r="E115" s="9" t="s">
        <v>34</v>
      </c>
      <c r="F115" s="9" t="s">
        <v>41</v>
      </c>
      <c r="G115" s="9" t="s">
        <v>23</v>
      </c>
      <c r="H115" s="8" t="s">
        <v>15</v>
      </c>
      <c r="I115" s="8" t="s">
        <v>15</v>
      </c>
    </row>
    <row r="116" ht="15.75" customHeight="1">
      <c r="A116" s="5">
        <v>44658.52025760416</v>
      </c>
      <c r="B116" s="6" t="s">
        <v>9</v>
      </c>
      <c r="C116" s="7" t="s">
        <v>10</v>
      </c>
      <c r="D116" s="8" t="s">
        <v>68</v>
      </c>
      <c r="E116" s="9" t="s">
        <v>12</v>
      </c>
      <c r="F116" s="9" t="s">
        <v>41</v>
      </c>
      <c r="G116" s="10" t="s">
        <v>13</v>
      </c>
      <c r="H116" s="8" t="s">
        <v>24</v>
      </c>
      <c r="I116" s="8" t="s">
        <v>16</v>
      </c>
    </row>
    <row r="117" ht="15.75" customHeight="1">
      <c r="A117" s="5">
        <v>44658.520268506945</v>
      </c>
      <c r="B117" s="6" t="s">
        <v>9</v>
      </c>
      <c r="C117" s="7" t="s">
        <v>10</v>
      </c>
      <c r="D117" s="8" t="s">
        <v>69</v>
      </c>
      <c r="E117" s="9" t="s">
        <v>12</v>
      </c>
      <c r="F117" s="9" t="s">
        <v>41</v>
      </c>
      <c r="G117" s="10" t="s">
        <v>13</v>
      </c>
      <c r="H117" s="8" t="s">
        <v>15</v>
      </c>
      <c r="I117" s="8" t="s">
        <v>15</v>
      </c>
    </row>
    <row r="118" ht="15.75" customHeight="1">
      <c r="A118" s="5">
        <v>44658.520754375</v>
      </c>
      <c r="B118" s="6" t="s">
        <v>9</v>
      </c>
      <c r="C118" s="7" t="s">
        <v>10</v>
      </c>
      <c r="D118" s="8" t="s">
        <v>68</v>
      </c>
      <c r="E118" s="9" t="s">
        <v>12</v>
      </c>
      <c r="F118" s="9" t="s">
        <v>14</v>
      </c>
      <c r="G118" s="9" t="s">
        <v>14</v>
      </c>
      <c r="H118" s="8" t="s">
        <v>24</v>
      </c>
      <c r="I118" s="8" t="s">
        <v>16</v>
      </c>
    </row>
    <row r="119" ht="15.75" customHeight="1">
      <c r="A119" s="5">
        <v>44659.59067138888</v>
      </c>
      <c r="B119" s="6" t="s">
        <v>21</v>
      </c>
      <c r="C119" s="7" t="s">
        <v>10</v>
      </c>
      <c r="D119" s="8" t="s">
        <v>11</v>
      </c>
      <c r="E119" s="10" t="s">
        <v>13</v>
      </c>
      <c r="F119" s="10" t="s">
        <v>13</v>
      </c>
      <c r="G119" s="10" t="s">
        <v>13</v>
      </c>
      <c r="H119" s="8" t="s">
        <v>16</v>
      </c>
      <c r="I119" s="8" t="s">
        <v>16</v>
      </c>
    </row>
    <row r="120" ht="15.75" customHeight="1">
      <c r="A120" s="5">
        <v>44659.59173833333</v>
      </c>
      <c r="B120" s="6" t="s">
        <v>9</v>
      </c>
      <c r="C120" s="7" t="s">
        <v>10</v>
      </c>
      <c r="D120" s="8" t="s">
        <v>11</v>
      </c>
      <c r="E120" s="9" t="s">
        <v>34</v>
      </c>
      <c r="F120" s="9" t="s">
        <v>41</v>
      </c>
      <c r="G120" s="9" t="s">
        <v>41</v>
      </c>
      <c r="H120" s="8" t="s">
        <v>15</v>
      </c>
      <c r="I120" s="8" t="s">
        <v>16</v>
      </c>
    </row>
    <row r="121" ht="15.75" customHeight="1">
      <c r="A121" s="5">
        <v>44659.59240498843</v>
      </c>
      <c r="B121" s="6" t="s">
        <v>9</v>
      </c>
      <c r="C121" s="7" t="s">
        <v>10</v>
      </c>
      <c r="D121" s="8" t="s">
        <v>11</v>
      </c>
      <c r="E121" s="10" t="s">
        <v>31</v>
      </c>
      <c r="F121" s="9" t="s">
        <v>14</v>
      </c>
      <c r="G121" s="10" t="s">
        <v>13</v>
      </c>
      <c r="H121" s="8" t="s">
        <v>16</v>
      </c>
      <c r="I121" s="8" t="s">
        <v>15</v>
      </c>
    </row>
    <row r="122" ht="15.75" customHeight="1">
      <c r="A122" s="5">
        <v>44659.59313547454</v>
      </c>
      <c r="B122" s="6" t="s">
        <v>9</v>
      </c>
      <c r="C122" s="7" t="s">
        <v>10</v>
      </c>
      <c r="D122" s="8" t="s">
        <v>11</v>
      </c>
      <c r="E122" s="9" t="s">
        <v>23</v>
      </c>
      <c r="F122" s="9" t="s">
        <v>41</v>
      </c>
      <c r="G122" s="9" t="s">
        <v>14</v>
      </c>
      <c r="H122" s="8" t="s">
        <v>24</v>
      </c>
      <c r="I122" s="8" t="s">
        <v>16</v>
      </c>
    </row>
    <row r="123" ht="15.75" customHeight="1">
      <c r="A123" s="5">
        <v>44659.59349086805</v>
      </c>
      <c r="B123" s="6" t="s">
        <v>9</v>
      </c>
      <c r="C123" s="7" t="s">
        <v>10</v>
      </c>
      <c r="D123" s="8" t="s">
        <v>30</v>
      </c>
      <c r="E123" s="10" t="s">
        <v>31</v>
      </c>
      <c r="F123" s="10" t="s">
        <v>31</v>
      </c>
      <c r="G123" s="9" t="s">
        <v>14</v>
      </c>
      <c r="H123" s="8" t="s">
        <v>15</v>
      </c>
      <c r="I123" s="8" t="s">
        <v>16</v>
      </c>
    </row>
    <row r="124" ht="15.75" customHeight="1">
      <c r="A124" s="5">
        <v>44659.59360449074</v>
      </c>
      <c r="B124" s="6" t="s">
        <v>9</v>
      </c>
      <c r="C124" s="7" t="s">
        <v>10</v>
      </c>
      <c r="D124" s="8" t="s">
        <v>11</v>
      </c>
      <c r="E124" s="10" t="s">
        <v>31</v>
      </c>
      <c r="F124" s="10" t="s">
        <v>13</v>
      </c>
      <c r="G124" s="10" t="s">
        <v>31</v>
      </c>
      <c r="H124" s="8" t="s">
        <v>16</v>
      </c>
      <c r="I124" s="8" t="s">
        <v>15</v>
      </c>
    </row>
    <row r="125" ht="15.75" customHeight="1">
      <c r="A125" s="5">
        <v>44659.59640005787</v>
      </c>
      <c r="B125" s="6" t="s">
        <v>9</v>
      </c>
      <c r="C125" s="7" t="s">
        <v>10</v>
      </c>
      <c r="D125" s="8" t="s">
        <v>70</v>
      </c>
      <c r="E125" s="10" t="s">
        <v>13</v>
      </c>
      <c r="F125" s="10" t="s">
        <v>13</v>
      </c>
      <c r="G125" s="10" t="s">
        <v>31</v>
      </c>
      <c r="H125" s="8" t="s">
        <v>24</v>
      </c>
      <c r="I125" s="8" t="s">
        <v>16</v>
      </c>
    </row>
    <row r="126" ht="15.75" customHeight="1">
      <c r="A126" s="5">
        <v>44659.597912129626</v>
      </c>
      <c r="B126" s="6" t="s">
        <v>9</v>
      </c>
      <c r="C126" s="7" t="s">
        <v>10</v>
      </c>
      <c r="D126" s="8" t="s">
        <v>11</v>
      </c>
      <c r="E126" s="9" t="s">
        <v>12</v>
      </c>
      <c r="F126" s="9" t="s">
        <v>14</v>
      </c>
      <c r="G126" s="9" t="s">
        <v>41</v>
      </c>
      <c r="H126" s="8" t="s">
        <v>15</v>
      </c>
      <c r="I126" s="8" t="s">
        <v>15</v>
      </c>
    </row>
    <row r="127" ht="15.75" customHeight="1">
      <c r="A127" s="5">
        <v>44662.36074986111</v>
      </c>
      <c r="B127" s="6" t="s">
        <v>9</v>
      </c>
      <c r="C127" s="7" t="s">
        <v>10</v>
      </c>
      <c r="D127" s="8" t="s">
        <v>40</v>
      </c>
      <c r="E127" s="10" t="s">
        <v>13</v>
      </c>
      <c r="F127" s="10" t="s">
        <v>13</v>
      </c>
      <c r="G127" s="9" t="s">
        <v>14</v>
      </c>
      <c r="H127" s="8" t="s">
        <v>15</v>
      </c>
      <c r="I127" s="8" t="s">
        <v>15</v>
      </c>
    </row>
    <row r="128" ht="15.75" customHeight="1">
      <c r="A128" s="5">
        <v>44662.36278998843</v>
      </c>
      <c r="B128" s="6" t="s">
        <v>21</v>
      </c>
      <c r="C128" s="7" t="s">
        <v>10</v>
      </c>
      <c r="D128" s="8" t="s">
        <v>11</v>
      </c>
      <c r="E128" s="9" t="s">
        <v>34</v>
      </c>
      <c r="F128" s="10" t="s">
        <v>13</v>
      </c>
      <c r="G128" s="9" t="s">
        <v>14</v>
      </c>
      <c r="H128" s="8" t="s">
        <v>24</v>
      </c>
      <c r="I128" s="8" t="s">
        <v>15</v>
      </c>
    </row>
    <row r="129" ht="15.75" customHeight="1">
      <c r="A129" s="5">
        <v>44662.36304002315</v>
      </c>
      <c r="B129" s="6" t="s">
        <v>21</v>
      </c>
      <c r="C129" s="7" t="s">
        <v>10</v>
      </c>
      <c r="D129" s="8" t="s">
        <v>11</v>
      </c>
      <c r="E129" s="9" t="s">
        <v>34</v>
      </c>
      <c r="F129" s="9" t="s">
        <v>14</v>
      </c>
      <c r="G129" s="9" t="s">
        <v>23</v>
      </c>
      <c r="H129" s="8" t="s">
        <v>16</v>
      </c>
      <c r="I129" s="8" t="s">
        <v>15</v>
      </c>
    </row>
    <row r="130" ht="15.75" customHeight="1">
      <c r="A130" s="5">
        <v>44662.36332805555</v>
      </c>
      <c r="B130" s="6" t="s">
        <v>21</v>
      </c>
      <c r="C130" s="7" t="s">
        <v>10</v>
      </c>
      <c r="D130" s="8" t="s">
        <v>11</v>
      </c>
      <c r="E130" s="9" t="s">
        <v>34</v>
      </c>
      <c r="F130" s="9" t="s">
        <v>14</v>
      </c>
      <c r="G130" s="9" t="s">
        <v>41</v>
      </c>
      <c r="H130" s="8" t="s">
        <v>16</v>
      </c>
      <c r="I130" s="8" t="s">
        <v>15</v>
      </c>
    </row>
    <row r="131" ht="15.75" customHeight="1">
      <c r="A131" s="5">
        <v>44662.364534629625</v>
      </c>
      <c r="B131" s="6" t="s">
        <v>35</v>
      </c>
      <c r="C131" s="7" t="s">
        <v>10</v>
      </c>
      <c r="D131" s="8" t="s">
        <v>71</v>
      </c>
      <c r="E131" s="9" t="s">
        <v>12</v>
      </c>
      <c r="F131" s="10" t="s">
        <v>13</v>
      </c>
      <c r="G131" s="9" t="s">
        <v>41</v>
      </c>
      <c r="H131" s="8" t="s">
        <v>15</v>
      </c>
      <c r="I131" s="8" t="s">
        <v>16</v>
      </c>
    </row>
    <row r="132" ht="15.75" customHeight="1">
      <c r="A132" s="5">
        <v>44662.36455599537</v>
      </c>
      <c r="B132" s="6" t="s">
        <v>21</v>
      </c>
      <c r="C132" s="7" t="s">
        <v>10</v>
      </c>
      <c r="D132" s="8" t="s">
        <v>44</v>
      </c>
      <c r="E132" s="9" t="s">
        <v>12</v>
      </c>
      <c r="F132" s="9" t="s">
        <v>41</v>
      </c>
      <c r="G132" s="10" t="s">
        <v>13</v>
      </c>
      <c r="H132" s="8" t="s">
        <v>16</v>
      </c>
      <c r="I132" s="8" t="s">
        <v>15</v>
      </c>
    </row>
    <row r="133" ht="15.75" customHeight="1">
      <c r="A133" s="5">
        <v>44662.3647449537</v>
      </c>
      <c r="B133" s="6" t="s">
        <v>9</v>
      </c>
      <c r="C133" s="7" t="s">
        <v>10</v>
      </c>
      <c r="D133" s="8" t="s">
        <v>72</v>
      </c>
      <c r="E133" s="10" t="s">
        <v>13</v>
      </c>
      <c r="F133" s="9" t="s">
        <v>41</v>
      </c>
      <c r="G133" s="9" t="s">
        <v>23</v>
      </c>
      <c r="H133" s="8" t="s">
        <v>15</v>
      </c>
      <c r="I133" s="8" t="s">
        <v>16</v>
      </c>
    </row>
    <row r="134" ht="15.75" customHeight="1">
      <c r="A134" s="5">
        <v>44662.36484304398</v>
      </c>
      <c r="B134" s="6" t="s">
        <v>9</v>
      </c>
      <c r="C134" s="7" t="s">
        <v>10</v>
      </c>
      <c r="D134" s="8" t="s">
        <v>62</v>
      </c>
      <c r="E134" s="10" t="s">
        <v>13</v>
      </c>
      <c r="F134" s="9" t="s">
        <v>23</v>
      </c>
      <c r="G134" s="9" t="s">
        <v>23</v>
      </c>
      <c r="H134" s="8" t="s">
        <v>24</v>
      </c>
      <c r="I134" s="8" t="s">
        <v>15</v>
      </c>
    </row>
    <row r="135" ht="15.75" customHeight="1">
      <c r="A135" s="5">
        <v>44662.36785462963</v>
      </c>
      <c r="B135" s="6" t="s">
        <v>9</v>
      </c>
      <c r="C135" s="7" t="s">
        <v>10</v>
      </c>
      <c r="D135" s="8" t="s">
        <v>11</v>
      </c>
      <c r="E135" s="10" t="s">
        <v>31</v>
      </c>
      <c r="F135" s="9" t="s">
        <v>23</v>
      </c>
      <c r="G135" s="9" t="s">
        <v>23</v>
      </c>
      <c r="H135" s="8" t="s">
        <v>15</v>
      </c>
      <c r="I135" s="8" t="s">
        <v>16</v>
      </c>
    </row>
    <row r="136" ht="15.75" customHeight="1">
      <c r="A136" s="5">
        <v>44662.36842549768</v>
      </c>
      <c r="B136" s="6" t="s">
        <v>9</v>
      </c>
      <c r="C136" s="7" t="s">
        <v>10</v>
      </c>
      <c r="D136" s="8" t="s">
        <v>11</v>
      </c>
      <c r="E136" s="10" t="s">
        <v>13</v>
      </c>
      <c r="F136" s="9" t="s">
        <v>41</v>
      </c>
      <c r="G136" s="9" t="s">
        <v>14</v>
      </c>
      <c r="H136" s="8" t="s">
        <v>15</v>
      </c>
      <c r="I136" s="8" t="s">
        <v>15</v>
      </c>
    </row>
    <row r="137" ht="15.75" customHeight="1">
      <c r="A137" s="5">
        <v>44662.485985983796</v>
      </c>
      <c r="B137" s="6" t="s">
        <v>9</v>
      </c>
      <c r="C137" s="7" t="s">
        <v>10</v>
      </c>
      <c r="D137" s="8" t="s">
        <v>67</v>
      </c>
      <c r="E137" s="10" t="s">
        <v>13</v>
      </c>
      <c r="F137" s="10" t="s">
        <v>13</v>
      </c>
      <c r="G137" s="9" t="s">
        <v>14</v>
      </c>
      <c r="H137" s="8" t="s">
        <v>16</v>
      </c>
      <c r="I137" s="8" t="s">
        <v>15</v>
      </c>
    </row>
    <row r="138" ht="15.75" customHeight="1">
      <c r="A138" s="5">
        <v>44662.48606836806</v>
      </c>
      <c r="B138" s="6" t="s">
        <v>21</v>
      </c>
      <c r="C138" s="7" t="s">
        <v>10</v>
      </c>
      <c r="D138" s="8" t="s">
        <v>55</v>
      </c>
      <c r="E138" s="9" t="s">
        <v>12</v>
      </c>
      <c r="F138" s="10" t="s">
        <v>13</v>
      </c>
      <c r="G138" s="9" t="s">
        <v>23</v>
      </c>
      <c r="H138" s="8" t="s">
        <v>15</v>
      </c>
      <c r="I138" s="8" t="s">
        <v>15</v>
      </c>
    </row>
    <row r="139" ht="15.75" customHeight="1">
      <c r="A139" s="5">
        <v>44662.48641358796</v>
      </c>
      <c r="B139" s="6" t="s">
        <v>35</v>
      </c>
      <c r="C139" s="7" t="s">
        <v>10</v>
      </c>
      <c r="D139" s="8" t="s">
        <v>30</v>
      </c>
      <c r="E139" s="9" t="s">
        <v>23</v>
      </c>
      <c r="F139" s="9" t="s">
        <v>23</v>
      </c>
      <c r="G139" s="9" t="s">
        <v>41</v>
      </c>
      <c r="H139" s="8" t="s">
        <v>24</v>
      </c>
      <c r="I139" s="8" t="s">
        <v>16</v>
      </c>
    </row>
    <row r="140" ht="15.75" customHeight="1">
      <c r="A140" s="5">
        <v>44662.48648668981</v>
      </c>
      <c r="B140" s="6" t="s">
        <v>21</v>
      </c>
      <c r="C140" s="7" t="s">
        <v>10</v>
      </c>
      <c r="D140" s="8" t="s">
        <v>11</v>
      </c>
      <c r="E140" s="10" t="s">
        <v>13</v>
      </c>
      <c r="F140" s="10" t="s">
        <v>13</v>
      </c>
      <c r="G140" s="9" t="s">
        <v>41</v>
      </c>
      <c r="H140" s="8" t="s">
        <v>16</v>
      </c>
      <c r="I140" s="8" t="s">
        <v>15</v>
      </c>
    </row>
    <row r="141" ht="15.75" customHeight="1">
      <c r="A141" s="5">
        <v>44662.48670739583</v>
      </c>
      <c r="B141" s="6" t="s">
        <v>21</v>
      </c>
      <c r="C141" s="7" t="s">
        <v>10</v>
      </c>
      <c r="D141" s="8" t="s">
        <v>30</v>
      </c>
      <c r="E141" s="9" t="s">
        <v>34</v>
      </c>
      <c r="F141" s="9" t="s">
        <v>23</v>
      </c>
      <c r="G141" s="10" t="s">
        <v>31</v>
      </c>
      <c r="H141" s="8" t="s">
        <v>16</v>
      </c>
      <c r="I141" s="8" t="s">
        <v>15</v>
      </c>
    </row>
    <row r="142" ht="15.75" customHeight="1">
      <c r="A142" s="5">
        <v>44662.48700929398</v>
      </c>
      <c r="B142" s="6" t="s">
        <v>9</v>
      </c>
      <c r="C142" s="7" t="s">
        <v>10</v>
      </c>
      <c r="D142" s="8" t="s">
        <v>11</v>
      </c>
      <c r="E142" s="9" t="s">
        <v>34</v>
      </c>
      <c r="F142" s="9" t="s">
        <v>41</v>
      </c>
      <c r="G142" s="9" t="s">
        <v>41</v>
      </c>
      <c r="H142" s="8" t="s">
        <v>15</v>
      </c>
      <c r="I142" s="8" t="s">
        <v>15</v>
      </c>
    </row>
    <row r="143" ht="15.75" customHeight="1">
      <c r="A143" s="5">
        <v>44662.48702211806</v>
      </c>
      <c r="B143" s="6" t="s">
        <v>21</v>
      </c>
      <c r="C143" s="7" t="s">
        <v>10</v>
      </c>
      <c r="D143" s="8" t="s">
        <v>30</v>
      </c>
      <c r="E143" s="9" t="s">
        <v>23</v>
      </c>
      <c r="F143" s="9" t="s">
        <v>41</v>
      </c>
      <c r="G143" s="9" t="s">
        <v>14</v>
      </c>
      <c r="H143" s="8" t="s">
        <v>16</v>
      </c>
      <c r="I143" s="8" t="s">
        <v>15</v>
      </c>
    </row>
    <row r="144" ht="15.75" customHeight="1">
      <c r="A144" s="5">
        <v>44662.48704677084</v>
      </c>
      <c r="B144" s="6" t="s">
        <v>9</v>
      </c>
      <c r="C144" s="7" t="s">
        <v>10</v>
      </c>
      <c r="D144" s="8" t="s">
        <v>73</v>
      </c>
      <c r="E144" s="9" t="s">
        <v>34</v>
      </c>
      <c r="F144" s="9" t="s">
        <v>41</v>
      </c>
      <c r="G144" s="10" t="s">
        <v>13</v>
      </c>
      <c r="H144" s="8" t="s">
        <v>15</v>
      </c>
      <c r="I144" s="8" t="s">
        <v>15</v>
      </c>
    </row>
    <row r="145" ht="15.75" customHeight="1">
      <c r="A145" s="5">
        <v>44662.48721193287</v>
      </c>
      <c r="B145" s="6" t="s">
        <v>9</v>
      </c>
      <c r="C145" s="7" t="s">
        <v>10</v>
      </c>
      <c r="D145" s="8" t="s">
        <v>11</v>
      </c>
      <c r="E145" s="10" t="s">
        <v>13</v>
      </c>
      <c r="F145" s="10" t="s">
        <v>13</v>
      </c>
      <c r="G145" s="9" t="s">
        <v>41</v>
      </c>
      <c r="H145" s="8" t="s">
        <v>16</v>
      </c>
      <c r="I145" s="8" t="s">
        <v>16</v>
      </c>
    </row>
    <row r="146" ht="15.75" customHeight="1">
      <c r="A146" s="5">
        <v>44662.487214340275</v>
      </c>
      <c r="B146" s="6" t="s">
        <v>9</v>
      </c>
      <c r="C146" s="7" t="s">
        <v>10</v>
      </c>
      <c r="D146" s="8" t="s">
        <v>11</v>
      </c>
      <c r="E146" s="9" t="s">
        <v>34</v>
      </c>
      <c r="F146" s="9" t="s">
        <v>41</v>
      </c>
      <c r="G146" s="9" t="s">
        <v>14</v>
      </c>
      <c r="H146" s="8" t="s">
        <v>15</v>
      </c>
      <c r="I146" s="8" t="s">
        <v>15</v>
      </c>
    </row>
    <row r="147" ht="15.75" customHeight="1">
      <c r="A147" s="5">
        <v>44662.48738560185</v>
      </c>
      <c r="B147" s="6" t="s">
        <v>21</v>
      </c>
      <c r="C147" s="7" t="s">
        <v>10</v>
      </c>
      <c r="D147" s="8" t="s">
        <v>30</v>
      </c>
      <c r="E147" s="10" t="s">
        <v>31</v>
      </c>
      <c r="F147" s="9" t="s">
        <v>14</v>
      </c>
      <c r="G147" s="10" t="s">
        <v>13</v>
      </c>
      <c r="H147" s="8" t="s">
        <v>24</v>
      </c>
      <c r="I147" s="8" t="s">
        <v>16</v>
      </c>
    </row>
    <row r="148" ht="15.75" customHeight="1">
      <c r="A148" s="5">
        <v>44662.48746446759</v>
      </c>
      <c r="B148" s="6" t="s">
        <v>9</v>
      </c>
      <c r="C148" s="7" t="s">
        <v>10</v>
      </c>
      <c r="D148" s="8" t="s">
        <v>68</v>
      </c>
      <c r="E148" s="9" t="s">
        <v>12</v>
      </c>
      <c r="F148" s="10" t="s">
        <v>13</v>
      </c>
      <c r="G148" s="9" t="s">
        <v>14</v>
      </c>
      <c r="H148" s="8" t="s">
        <v>15</v>
      </c>
      <c r="I148" s="8" t="s">
        <v>15</v>
      </c>
    </row>
    <row r="149" ht="15.75" customHeight="1">
      <c r="A149" s="5">
        <v>44662.48796254629</v>
      </c>
      <c r="B149" s="6" t="s">
        <v>21</v>
      </c>
      <c r="C149" s="7" t="s">
        <v>10</v>
      </c>
      <c r="D149" s="8" t="s">
        <v>46</v>
      </c>
      <c r="E149" s="9" t="s">
        <v>23</v>
      </c>
      <c r="F149" s="10" t="s">
        <v>13</v>
      </c>
      <c r="G149" s="9" t="s">
        <v>14</v>
      </c>
      <c r="H149" s="8" t="s">
        <v>24</v>
      </c>
      <c r="I149" s="8" t="s">
        <v>16</v>
      </c>
    </row>
    <row r="150" ht="15.75" customHeight="1">
      <c r="A150" s="5">
        <v>44662.48796462963</v>
      </c>
      <c r="B150" s="6" t="s">
        <v>21</v>
      </c>
      <c r="C150" s="7" t="s">
        <v>10</v>
      </c>
      <c r="D150" s="8" t="s">
        <v>11</v>
      </c>
      <c r="E150" s="10" t="s">
        <v>31</v>
      </c>
      <c r="F150" s="9" t="s">
        <v>23</v>
      </c>
      <c r="G150" s="10" t="s">
        <v>31</v>
      </c>
      <c r="H150" s="8" t="s">
        <v>16</v>
      </c>
      <c r="I150" s="8" t="s">
        <v>15</v>
      </c>
    </row>
    <row r="151" ht="15.75" customHeight="1">
      <c r="A151" s="5">
        <v>44662.48806631945</v>
      </c>
      <c r="B151" s="6" t="s">
        <v>21</v>
      </c>
      <c r="C151" s="7" t="s">
        <v>10</v>
      </c>
      <c r="D151" s="8" t="s">
        <v>11</v>
      </c>
      <c r="E151" s="9" t="s">
        <v>12</v>
      </c>
      <c r="F151" s="10" t="s">
        <v>13</v>
      </c>
      <c r="G151" s="10" t="s">
        <v>13</v>
      </c>
      <c r="H151" s="8" t="s">
        <v>24</v>
      </c>
      <c r="I151" s="8" t="s">
        <v>16</v>
      </c>
    </row>
    <row r="152" ht="15.75" customHeight="1">
      <c r="A152" s="5">
        <v>44662.48820571759</v>
      </c>
      <c r="B152" s="6" t="s">
        <v>21</v>
      </c>
      <c r="C152" s="7" t="s">
        <v>10</v>
      </c>
      <c r="D152" s="8" t="s">
        <v>30</v>
      </c>
      <c r="E152" s="9" t="s">
        <v>34</v>
      </c>
      <c r="F152" s="9" t="s">
        <v>14</v>
      </c>
      <c r="G152" s="9" t="s">
        <v>23</v>
      </c>
      <c r="H152" s="8" t="s">
        <v>15</v>
      </c>
      <c r="I152" s="8" t="s">
        <v>15</v>
      </c>
    </row>
    <row r="153" ht="15.75" customHeight="1">
      <c r="A153" s="5">
        <v>44662.488321701385</v>
      </c>
      <c r="B153" s="6" t="s">
        <v>21</v>
      </c>
      <c r="C153" s="7" t="s">
        <v>10</v>
      </c>
      <c r="D153" s="8" t="s">
        <v>11</v>
      </c>
      <c r="E153" s="9" t="s">
        <v>34</v>
      </c>
      <c r="F153" s="10" t="s">
        <v>13</v>
      </c>
      <c r="G153" s="10" t="s">
        <v>13</v>
      </c>
      <c r="H153" s="8" t="s">
        <v>15</v>
      </c>
      <c r="I153" s="8" t="s">
        <v>15</v>
      </c>
    </row>
    <row r="154" ht="15.75" customHeight="1">
      <c r="A154" s="5">
        <v>44662.48838863426</v>
      </c>
      <c r="B154" s="6" t="s">
        <v>21</v>
      </c>
      <c r="C154" s="7" t="s">
        <v>10</v>
      </c>
      <c r="D154" s="8" t="s">
        <v>54</v>
      </c>
      <c r="E154" s="9" t="s">
        <v>34</v>
      </c>
      <c r="F154" s="10" t="s">
        <v>31</v>
      </c>
      <c r="G154" s="10" t="s">
        <v>31</v>
      </c>
      <c r="H154" s="8" t="s">
        <v>16</v>
      </c>
      <c r="I154" s="8" t="s">
        <v>15</v>
      </c>
    </row>
    <row r="155" ht="15.75" customHeight="1">
      <c r="A155" s="5">
        <v>44662.48889233796</v>
      </c>
      <c r="B155" s="6" t="s">
        <v>21</v>
      </c>
      <c r="C155" s="7" t="s">
        <v>10</v>
      </c>
      <c r="D155" s="8" t="s">
        <v>11</v>
      </c>
      <c r="E155" s="10" t="s">
        <v>13</v>
      </c>
      <c r="F155" s="10" t="s">
        <v>13</v>
      </c>
      <c r="G155" s="10" t="s">
        <v>13</v>
      </c>
      <c r="H155" s="8" t="s">
        <v>15</v>
      </c>
      <c r="I155" s="8" t="s">
        <v>16</v>
      </c>
    </row>
    <row r="156" ht="15.75" customHeight="1">
      <c r="A156" s="5">
        <v>44662.48913335648</v>
      </c>
      <c r="B156" s="6" t="s">
        <v>21</v>
      </c>
      <c r="C156" s="7" t="s">
        <v>10</v>
      </c>
      <c r="D156" s="8" t="s">
        <v>54</v>
      </c>
      <c r="E156" s="9" t="s">
        <v>23</v>
      </c>
      <c r="F156" s="10" t="s">
        <v>13</v>
      </c>
      <c r="G156" s="10" t="s">
        <v>13</v>
      </c>
      <c r="H156" s="8" t="s">
        <v>24</v>
      </c>
      <c r="I156" s="8" t="s">
        <v>15</v>
      </c>
    </row>
    <row r="157" ht="15.75" customHeight="1">
      <c r="A157" s="5">
        <v>44665.36468115741</v>
      </c>
      <c r="B157" s="6" t="s">
        <v>21</v>
      </c>
      <c r="C157" s="7" t="s">
        <v>10</v>
      </c>
      <c r="D157" s="8" t="s">
        <v>74</v>
      </c>
      <c r="E157" s="10" t="s">
        <v>13</v>
      </c>
      <c r="F157" s="10" t="s">
        <v>13</v>
      </c>
      <c r="G157" s="10" t="s">
        <v>13</v>
      </c>
      <c r="H157" s="8" t="s">
        <v>24</v>
      </c>
      <c r="I157" s="8" t="s">
        <v>16</v>
      </c>
    </row>
    <row r="158" ht="15.75" customHeight="1">
      <c r="A158" s="5">
        <v>44665.36740361111</v>
      </c>
      <c r="B158" s="6" t="s">
        <v>21</v>
      </c>
      <c r="C158" s="7" t="s">
        <v>10</v>
      </c>
      <c r="D158" s="8" t="s">
        <v>30</v>
      </c>
      <c r="E158" s="9" t="s">
        <v>34</v>
      </c>
      <c r="F158" s="9" t="s">
        <v>41</v>
      </c>
      <c r="G158" s="9" t="s">
        <v>14</v>
      </c>
      <c r="H158" s="8" t="s">
        <v>16</v>
      </c>
      <c r="I158" s="8" t="s">
        <v>16</v>
      </c>
    </row>
    <row r="159" ht="15.75" customHeight="1">
      <c r="A159" s="5">
        <v>44665.36751819444</v>
      </c>
      <c r="B159" s="6" t="s">
        <v>35</v>
      </c>
      <c r="C159" s="7" t="s">
        <v>10</v>
      </c>
      <c r="D159" s="39" t="s">
        <v>50</v>
      </c>
      <c r="E159" s="9" t="s">
        <v>12</v>
      </c>
      <c r="F159" s="9" t="s">
        <v>41</v>
      </c>
      <c r="G159" s="9" t="s">
        <v>41</v>
      </c>
      <c r="H159" s="8" t="s">
        <v>16</v>
      </c>
      <c r="I159" s="8" t="s">
        <v>16</v>
      </c>
    </row>
    <row r="160" ht="15.75" customHeight="1">
      <c r="A160" s="5">
        <v>44665.367890023146</v>
      </c>
      <c r="B160" s="6" t="s">
        <v>21</v>
      </c>
      <c r="C160" s="7" t="s">
        <v>10</v>
      </c>
      <c r="D160" s="8" t="s">
        <v>75</v>
      </c>
      <c r="E160" s="9" t="s">
        <v>34</v>
      </c>
      <c r="F160" s="9" t="s">
        <v>41</v>
      </c>
      <c r="G160" s="9" t="s">
        <v>41</v>
      </c>
      <c r="H160" s="8" t="s">
        <v>16</v>
      </c>
      <c r="I160" s="8" t="s">
        <v>15</v>
      </c>
    </row>
    <row r="161" ht="15.75" customHeight="1">
      <c r="A161" s="5">
        <v>44665.36927545139</v>
      </c>
      <c r="B161" s="6" t="s">
        <v>9</v>
      </c>
      <c r="C161" s="7" t="s">
        <v>10</v>
      </c>
      <c r="D161" s="8" t="s">
        <v>40</v>
      </c>
      <c r="E161" s="9" t="s">
        <v>34</v>
      </c>
      <c r="F161" s="9" t="s">
        <v>23</v>
      </c>
      <c r="G161" s="10" t="s">
        <v>13</v>
      </c>
      <c r="H161" s="8" t="s">
        <v>16</v>
      </c>
      <c r="I161" s="8" t="s">
        <v>16</v>
      </c>
    </row>
    <row r="162" ht="15.75" customHeight="1">
      <c r="A162" s="5">
        <v>44665.36929407407</v>
      </c>
      <c r="B162" s="6" t="s">
        <v>21</v>
      </c>
      <c r="C162" s="7" t="s">
        <v>10</v>
      </c>
      <c r="D162" s="8" t="s">
        <v>30</v>
      </c>
      <c r="E162" s="9" t="s">
        <v>23</v>
      </c>
      <c r="F162" s="10" t="s">
        <v>13</v>
      </c>
      <c r="G162" s="10" t="s">
        <v>13</v>
      </c>
      <c r="H162" s="8" t="s">
        <v>16</v>
      </c>
      <c r="I162" s="8" t="s">
        <v>16</v>
      </c>
    </row>
    <row r="163" ht="15.75" customHeight="1">
      <c r="A163" s="5">
        <v>44665.37016341435</v>
      </c>
      <c r="B163" s="6" t="s">
        <v>9</v>
      </c>
      <c r="C163" s="7" t="s">
        <v>10</v>
      </c>
      <c r="D163" s="8" t="s">
        <v>76</v>
      </c>
      <c r="E163" s="10" t="s">
        <v>13</v>
      </c>
      <c r="F163" s="9" t="s">
        <v>14</v>
      </c>
      <c r="G163" s="9" t="s">
        <v>23</v>
      </c>
      <c r="H163" s="8" t="s">
        <v>24</v>
      </c>
      <c r="I163" s="8" t="s">
        <v>15</v>
      </c>
    </row>
    <row r="164" ht="15.75" customHeight="1">
      <c r="A164" s="5">
        <v>44665.3712075463</v>
      </c>
      <c r="B164" s="6" t="s">
        <v>21</v>
      </c>
      <c r="C164" s="7" t="s">
        <v>10</v>
      </c>
      <c r="D164" s="8" t="s">
        <v>11</v>
      </c>
      <c r="E164" s="10" t="s">
        <v>13</v>
      </c>
      <c r="F164" s="9" t="s">
        <v>41</v>
      </c>
      <c r="G164" s="9" t="s">
        <v>41</v>
      </c>
      <c r="H164" s="8" t="s">
        <v>24</v>
      </c>
      <c r="I164" s="8" t="s">
        <v>15</v>
      </c>
    </row>
    <row r="165" ht="15.75" customHeight="1">
      <c r="A165" s="5">
        <v>44665.37233489583</v>
      </c>
      <c r="B165" s="6" t="s">
        <v>21</v>
      </c>
      <c r="C165" s="7" t="s">
        <v>10</v>
      </c>
      <c r="D165" s="8" t="s">
        <v>44</v>
      </c>
      <c r="E165" s="10" t="s">
        <v>13</v>
      </c>
      <c r="F165" s="10" t="s">
        <v>31</v>
      </c>
      <c r="G165" s="9" t="s">
        <v>14</v>
      </c>
      <c r="H165" s="8" t="s">
        <v>24</v>
      </c>
      <c r="I165" s="8" t="s">
        <v>15</v>
      </c>
    </row>
    <row r="166" ht="15.75" customHeight="1">
      <c r="A166" s="5">
        <v>44665.37260486111</v>
      </c>
      <c r="B166" s="6" t="s">
        <v>21</v>
      </c>
      <c r="C166" s="7" t="s">
        <v>10</v>
      </c>
      <c r="D166" s="8" t="s">
        <v>30</v>
      </c>
      <c r="E166" s="10" t="s">
        <v>31</v>
      </c>
      <c r="F166" s="9" t="s">
        <v>14</v>
      </c>
      <c r="G166" s="9" t="s">
        <v>14</v>
      </c>
      <c r="H166" s="8" t="s">
        <v>15</v>
      </c>
      <c r="I166" s="8" t="s">
        <v>15</v>
      </c>
    </row>
    <row r="167" ht="15.75" customHeight="1">
      <c r="A167" s="5">
        <v>44665.37344491898</v>
      </c>
      <c r="B167" s="6" t="s">
        <v>21</v>
      </c>
      <c r="C167" s="7" t="s">
        <v>10</v>
      </c>
      <c r="D167" s="8" t="s">
        <v>11</v>
      </c>
      <c r="E167" s="10" t="s">
        <v>13</v>
      </c>
      <c r="F167" s="9" t="s">
        <v>23</v>
      </c>
      <c r="G167" s="9" t="s">
        <v>23</v>
      </c>
      <c r="H167" s="8" t="s">
        <v>15</v>
      </c>
      <c r="I167" s="8" t="s">
        <v>16</v>
      </c>
    </row>
    <row r="168" ht="15.75" customHeight="1">
      <c r="A168" s="5">
        <v>44670.43375568287</v>
      </c>
      <c r="B168" s="6" t="s">
        <v>9</v>
      </c>
      <c r="C168" s="7" t="s">
        <v>10</v>
      </c>
      <c r="D168" s="8" t="s">
        <v>67</v>
      </c>
      <c r="E168" s="9" t="s">
        <v>34</v>
      </c>
      <c r="F168" s="9" t="s">
        <v>41</v>
      </c>
      <c r="G168" s="9" t="s">
        <v>14</v>
      </c>
      <c r="H168" s="8" t="s">
        <v>15</v>
      </c>
      <c r="I168" s="8" t="s">
        <v>15</v>
      </c>
    </row>
    <row r="169" ht="15.75" customHeight="1">
      <c r="A169" s="5">
        <v>44670.436893564816</v>
      </c>
      <c r="B169" s="6" t="s">
        <v>21</v>
      </c>
      <c r="C169" s="7" t="s">
        <v>10</v>
      </c>
      <c r="D169" s="8" t="s">
        <v>11</v>
      </c>
      <c r="E169" s="10" t="s">
        <v>31</v>
      </c>
      <c r="F169" s="10" t="s">
        <v>13</v>
      </c>
      <c r="G169" s="9" t="s">
        <v>41</v>
      </c>
      <c r="H169" s="8" t="s">
        <v>24</v>
      </c>
      <c r="I169" s="8" t="s">
        <v>16</v>
      </c>
    </row>
    <row r="170" ht="15.75" customHeight="1">
      <c r="A170" s="5">
        <v>44670.43847662037</v>
      </c>
      <c r="B170" s="6" t="s">
        <v>9</v>
      </c>
      <c r="C170" s="7" t="s">
        <v>10</v>
      </c>
      <c r="D170" s="8" t="s">
        <v>77</v>
      </c>
      <c r="E170" s="9" t="s">
        <v>23</v>
      </c>
      <c r="F170" s="9" t="s">
        <v>41</v>
      </c>
      <c r="G170" s="10" t="s">
        <v>13</v>
      </c>
      <c r="H170" s="8" t="s">
        <v>15</v>
      </c>
      <c r="I170" s="8" t="s">
        <v>15</v>
      </c>
    </row>
    <row r="171" ht="15.75" customHeight="1">
      <c r="A171" s="5">
        <v>44670.44270175926</v>
      </c>
      <c r="B171" s="6" t="s">
        <v>9</v>
      </c>
      <c r="C171" s="7" t="s">
        <v>10</v>
      </c>
      <c r="D171" s="8" t="s">
        <v>30</v>
      </c>
      <c r="E171" s="9" t="s">
        <v>23</v>
      </c>
      <c r="F171" s="9" t="s">
        <v>41</v>
      </c>
      <c r="G171" s="10" t="s">
        <v>13</v>
      </c>
      <c r="H171" s="8" t="s">
        <v>24</v>
      </c>
      <c r="I171" s="8" t="s">
        <v>15</v>
      </c>
    </row>
    <row r="172" ht="15.75" customHeight="1">
      <c r="A172" s="5">
        <v>44670.443256053244</v>
      </c>
      <c r="B172" s="6" t="s">
        <v>9</v>
      </c>
      <c r="C172" s="7" t="s">
        <v>10</v>
      </c>
      <c r="D172" s="8" t="s">
        <v>43</v>
      </c>
      <c r="E172" s="9" t="s">
        <v>23</v>
      </c>
      <c r="F172" s="9" t="s">
        <v>41</v>
      </c>
      <c r="G172" s="9" t="s">
        <v>41</v>
      </c>
      <c r="H172" s="8" t="s">
        <v>15</v>
      </c>
      <c r="I172" s="8" t="s">
        <v>15</v>
      </c>
    </row>
    <row r="173" ht="15.75" customHeight="1">
      <c r="A173" s="5">
        <v>44670.356759965274</v>
      </c>
      <c r="B173" s="6" t="s">
        <v>21</v>
      </c>
      <c r="C173" s="7" t="s">
        <v>10</v>
      </c>
      <c r="D173" s="8" t="s">
        <v>11</v>
      </c>
      <c r="E173" s="10" t="s">
        <v>13</v>
      </c>
      <c r="F173" s="10" t="s">
        <v>13</v>
      </c>
      <c r="G173" s="9" t="s">
        <v>23</v>
      </c>
      <c r="H173" s="8" t="s">
        <v>15</v>
      </c>
      <c r="I173" s="8" t="s">
        <v>15</v>
      </c>
    </row>
    <row r="174" ht="15.75" customHeight="1">
      <c r="A174" s="5">
        <v>44670.36302603009</v>
      </c>
      <c r="B174" s="6" t="s">
        <v>9</v>
      </c>
      <c r="C174" s="7" t="s">
        <v>10</v>
      </c>
      <c r="D174" s="8" t="s">
        <v>78</v>
      </c>
      <c r="E174" s="10" t="s">
        <v>13</v>
      </c>
      <c r="F174" s="10" t="s">
        <v>31</v>
      </c>
      <c r="G174" s="9" t="s">
        <v>23</v>
      </c>
      <c r="H174" s="8" t="s">
        <v>15</v>
      </c>
      <c r="I174" s="8" t="s">
        <v>15</v>
      </c>
    </row>
    <row r="175" ht="15.75" customHeight="1">
      <c r="A175" s="5">
        <v>44670.37865501158</v>
      </c>
      <c r="B175" s="6" t="s">
        <v>21</v>
      </c>
      <c r="C175" s="7" t="s">
        <v>10</v>
      </c>
      <c r="D175" s="8" t="s">
        <v>30</v>
      </c>
      <c r="E175" s="10" t="s">
        <v>31</v>
      </c>
      <c r="F175" s="9" t="s">
        <v>23</v>
      </c>
      <c r="G175" s="10" t="s">
        <v>31</v>
      </c>
      <c r="H175" s="8" t="s">
        <v>16</v>
      </c>
      <c r="I175" s="8" t="s">
        <v>16</v>
      </c>
    </row>
    <row r="176" ht="15.75" customHeight="1">
      <c r="A176" s="5">
        <v>44670.42382137731</v>
      </c>
      <c r="B176" s="6" t="s">
        <v>9</v>
      </c>
      <c r="C176" s="7" t="s">
        <v>10</v>
      </c>
      <c r="D176" s="8" t="s">
        <v>11</v>
      </c>
      <c r="E176" s="10" t="s">
        <v>31</v>
      </c>
      <c r="F176" s="10" t="s">
        <v>13</v>
      </c>
      <c r="G176" s="9" t="s">
        <v>23</v>
      </c>
      <c r="H176" s="8" t="s">
        <v>16</v>
      </c>
      <c r="I176" s="8" t="s">
        <v>16</v>
      </c>
    </row>
    <row r="177" ht="15.75" customHeight="1">
      <c r="A177" s="5">
        <v>44670.440022511575</v>
      </c>
      <c r="B177" s="6" t="s">
        <v>21</v>
      </c>
      <c r="C177" s="7" t="s">
        <v>10</v>
      </c>
      <c r="D177" s="8" t="s">
        <v>11</v>
      </c>
      <c r="E177" s="9" t="s">
        <v>34</v>
      </c>
      <c r="F177" s="9" t="s">
        <v>14</v>
      </c>
      <c r="G177" s="10" t="s">
        <v>13</v>
      </c>
      <c r="H177" s="8" t="s">
        <v>16</v>
      </c>
      <c r="I177" s="8" t="s">
        <v>16</v>
      </c>
    </row>
    <row r="178" ht="15.75" customHeight="1">
      <c r="A178" s="5">
        <v>44670.440244930556</v>
      </c>
      <c r="B178" s="6" t="s">
        <v>21</v>
      </c>
      <c r="C178" s="7" t="s">
        <v>10</v>
      </c>
      <c r="D178" s="8" t="s">
        <v>11</v>
      </c>
      <c r="E178" s="10" t="s">
        <v>13</v>
      </c>
      <c r="F178" s="10" t="s">
        <v>13</v>
      </c>
      <c r="G178" s="10" t="s">
        <v>13</v>
      </c>
      <c r="H178" s="8" t="s">
        <v>16</v>
      </c>
      <c r="I178" s="8" t="s">
        <v>16</v>
      </c>
    </row>
    <row r="179" ht="15.75" customHeight="1">
      <c r="A179" s="5">
        <v>44670.44210797454</v>
      </c>
      <c r="B179" s="6" t="s">
        <v>9</v>
      </c>
      <c r="C179" s="7" t="s">
        <v>10</v>
      </c>
      <c r="D179" s="8" t="s">
        <v>68</v>
      </c>
      <c r="E179" s="10" t="s">
        <v>13</v>
      </c>
      <c r="F179" s="9" t="s">
        <v>14</v>
      </c>
      <c r="G179" s="9" t="s">
        <v>41</v>
      </c>
      <c r="H179" s="8" t="s">
        <v>16</v>
      </c>
      <c r="I179" s="8" t="s">
        <v>15</v>
      </c>
    </row>
    <row r="180" ht="15.75" customHeight="1">
      <c r="A180" s="5">
        <v>44670.44234983796</v>
      </c>
      <c r="B180" s="6" t="s">
        <v>35</v>
      </c>
      <c r="C180" s="7" t="s">
        <v>10</v>
      </c>
      <c r="D180" s="8" t="s">
        <v>58</v>
      </c>
      <c r="E180" s="9" t="s">
        <v>23</v>
      </c>
      <c r="F180" s="9" t="s">
        <v>41</v>
      </c>
      <c r="G180" s="9" t="s">
        <v>23</v>
      </c>
      <c r="H180" s="8" t="s">
        <v>16</v>
      </c>
      <c r="I180" s="8" t="s">
        <v>16</v>
      </c>
    </row>
    <row r="181" ht="15.75" customHeight="1">
      <c r="A181" s="5">
        <v>44670.44266195602</v>
      </c>
      <c r="B181" s="6" t="s">
        <v>21</v>
      </c>
      <c r="C181" s="7" t="s">
        <v>10</v>
      </c>
      <c r="D181" s="8" t="s">
        <v>11</v>
      </c>
      <c r="E181" s="10" t="s">
        <v>13</v>
      </c>
      <c r="F181" s="10" t="s">
        <v>13</v>
      </c>
      <c r="G181" s="9" t="s">
        <v>14</v>
      </c>
      <c r="H181" s="8" t="s">
        <v>16</v>
      </c>
      <c r="I181" s="8" t="s">
        <v>16</v>
      </c>
    </row>
    <row r="182" ht="15.75" customHeight="1">
      <c r="A182" s="5">
        <v>44670.443054965275</v>
      </c>
      <c r="B182" s="6" t="s">
        <v>9</v>
      </c>
      <c r="C182" s="7" t="s">
        <v>10</v>
      </c>
      <c r="D182" s="8" t="s">
        <v>40</v>
      </c>
      <c r="E182" s="9" t="s">
        <v>34</v>
      </c>
      <c r="F182" s="9" t="s">
        <v>23</v>
      </c>
      <c r="G182" s="9" t="s">
        <v>14</v>
      </c>
      <c r="H182" s="8" t="s">
        <v>16</v>
      </c>
      <c r="I182" s="8" t="s">
        <v>15</v>
      </c>
    </row>
    <row r="183" ht="15.75" customHeight="1">
      <c r="A183" s="5">
        <v>44670.44305809028</v>
      </c>
      <c r="B183" s="6" t="s">
        <v>35</v>
      </c>
      <c r="C183" s="7" t="s">
        <v>10</v>
      </c>
      <c r="D183" s="8" t="s">
        <v>30</v>
      </c>
      <c r="E183" s="9" t="s">
        <v>23</v>
      </c>
      <c r="F183" s="9" t="s">
        <v>23</v>
      </c>
      <c r="G183" s="9" t="s">
        <v>41</v>
      </c>
      <c r="H183" s="8" t="s">
        <v>15</v>
      </c>
      <c r="I183" s="8" t="s">
        <v>16</v>
      </c>
    </row>
    <row r="184" ht="15.75" customHeight="1">
      <c r="A184" s="5">
        <v>44670.44338600694</v>
      </c>
      <c r="B184" s="6" t="s">
        <v>9</v>
      </c>
      <c r="C184" s="7" t="s">
        <v>10</v>
      </c>
      <c r="D184" s="8" t="s">
        <v>11</v>
      </c>
      <c r="E184" s="10" t="s">
        <v>13</v>
      </c>
      <c r="F184" s="10" t="s">
        <v>13</v>
      </c>
      <c r="G184" s="9" t="s">
        <v>14</v>
      </c>
      <c r="H184" s="8" t="s">
        <v>16</v>
      </c>
      <c r="I184" s="8" t="s">
        <v>15</v>
      </c>
    </row>
    <row r="185" ht="15.75" customHeight="1">
      <c r="A185" s="5">
        <v>44670.44389984953</v>
      </c>
      <c r="B185" s="6" t="s">
        <v>21</v>
      </c>
      <c r="C185" s="7" t="s">
        <v>10</v>
      </c>
      <c r="D185" s="8" t="s">
        <v>11</v>
      </c>
      <c r="E185" s="9" t="s">
        <v>12</v>
      </c>
      <c r="F185" s="9" t="s">
        <v>41</v>
      </c>
      <c r="G185" s="10" t="s">
        <v>31</v>
      </c>
      <c r="H185" s="8" t="s">
        <v>16</v>
      </c>
      <c r="I185" s="8" t="s">
        <v>16</v>
      </c>
    </row>
    <row r="186" ht="15.75" customHeight="1">
      <c r="A186" s="5">
        <v>44670.44474070602</v>
      </c>
      <c r="B186" s="6" t="s">
        <v>9</v>
      </c>
      <c r="C186" s="7" t="s">
        <v>10</v>
      </c>
      <c r="D186" s="39" t="s">
        <v>50</v>
      </c>
      <c r="E186" s="10" t="s">
        <v>13</v>
      </c>
      <c r="F186" s="9" t="s">
        <v>14</v>
      </c>
      <c r="G186" s="9" t="s">
        <v>23</v>
      </c>
      <c r="H186" s="8" t="s">
        <v>15</v>
      </c>
      <c r="I186" s="8" t="s">
        <v>15</v>
      </c>
    </row>
    <row r="187" ht="15.75" customHeight="1">
      <c r="A187" s="5">
        <v>44670.44478293981</v>
      </c>
      <c r="B187" s="6" t="s">
        <v>9</v>
      </c>
      <c r="C187" s="7" t="s">
        <v>10</v>
      </c>
      <c r="D187" s="39" t="s">
        <v>50</v>
      </c>
      <c r="E187" s="10" t="s">
        <v>13</v>
      </c>
      <c r="F187" s="10" t="s">
        <v>13</v>
      </c>
      <c r="G187" s="9" t="s">
        <v>14</v>
      </c>
      <c r="H187" s="8" t="s">
        <v>15</v>
      </c>
      <c r="I187" s="8" t="s">
        <v>15</v>
      </c>
    </row>
    <row r="188" ht="15.75" customHeight="1">
      <c r="A188" s="5">
        <v>44670.44524516204</v>
      </c>
      <c r="B188" s="6" t="s">
        <v>9</v>
      </c>
      <c r="C188" s="7" t="s">
        <v>10</v>
      </c>
      <c r="D188" s="8" t="s">
        <v>40</v>
      </c>
      <c r="E188" s="9" t="s">
        <v>12</v>
      </c>
      <c r="F188" s="9" t="s">
        <v>41</v>
      </c>
      <c r="G188" s="10" t="s">
        <v>13</v>
      </c>
      <c r="H188" s="8" t="s">
        <v>15</v>
      </c>
      <c r="I188" s="8" t="s">
        <v>15</v>
      </c>
    </row>
    <row r="189" ht="15.75" customHeight="1">
      <c r="A189" s="5">
        <v>44670.445599224535</v>
      </c>
      <c r="B189" s="6" t="s">
        <v>35</v>
      </c>
      <c r="C189" s="7" t="s">
        <v>10</v>
      </c>
      <c r="D189" s="8" t="s">
        <v>67</v>
      </c>
      <c r="E189" s="10" t="s">
        <v>13</v>
      </c>
      <c r="F189" s="9" t="s">
        <v>14</v>
      </c>
      <c r="G189" s="9" t="s">
        <v>41</v>
      </c>
      <c r="H189" s="8" t="s">
        <v>24</v>
      </c>
      <c r="I189" s="8" t="s">
        <v>15</v>
      </c>
    </row>
    <row r="190" ht="15.75" customHeight="1">
      <c r="A190" s="5">
        <v>44670.44560020833</v>
      </c>
      <c r="B190" s="6" t="s">
        <v>21</v>
      </c>
      <c r="C190" s="7" t="s">
        <v>10</v>
      </c>
      <c r="D190" s="8" t="s">
        <v>11</v>
      </c>
      <c r="E190" s="10" t="s">
        <v>13</v>
      </c>
      <c r="F190" s="10" t="s">
        <v>13</v>
      </c>
      <c r="G190" s="10" t="s">
        <v>13</v>
      </c>
      <c r="H190" s="8" t="s">
        <v>15</v>
      </c>
      <c r="I190" s="8" t="s">
        <v>15</v>
      </c>
    </row>
    <row r="191" ht="15.75" customHeight="1">
      <c r="A191" s="5">
        <v>44670.445649733796</v>
      </c>
      <c r="B191" s="6" t="s">
        <v>9</v>
      </c>
      <c r="C191" s="7" t="s">
        <v>10</v>
      </c>
      <c r="D191" s="8" t="s">
        <v>44</v>
      </c>
      <c r="E191" s="9" t="s">
        <v>23</v>
      </c>
      <c r="F191" s="10" t="s">
        <v>13</v>
      </c>
      <c r="G191" s="10" t="s">
        <v>13</v>
      </c>
      <c r="H191" s="8" t="s">
        <v>16</v>
      </c>
      <c r="I191" s="8" t="s">
        <v>16</v>
      </c>
    </row>
    <row r="192" ht="15.75" customHeight="1">
      <c r="A192" s="5">
        <v>44670.446190937495</v>
      </c>
      <c r="B192" s="6" t="s">
        <v>21</v>
      </c>
      <c r="C192" s="7" t="s">
        <v>10</v>
      </c>
      <c r="D192" s="8" t="s">
        <v>11</v>
      </c>
      <c r="E192" s="9" t="s">
        <v>12</v>
      </c>
      <c r="F192" s="9" t="s">
        <v>41</v>
      </c>
      <c r="G192" s="9" t="s">
        <v>41</v>
      </c>
      <c r="H192" s="8" t="s">
        <v>16</v>
      </c>
      <c r="I192" s="8" t="s">
        <v>16</v>
      </c>
    </row>
    <row r="193" ht="15.75" customHeight="1">
      <c r="A193" s="5">
        <v>44670.44752112268</v>
      </c>
      <c r="B193" s="6" t="s">
        <v>21</v>
      </c>
      <c r="C193" s="7" t="s">
        <v>10</v>
      </c>
      <c r="D193" s="8" t="s">
        <v>30</v>
      </c>
      <c r="E193" s="9" t="s">
        <v>23</v>
      </c>
      <c r="F193" s="10" t="s">
        <v>13</v>
      </c>
      <c r="G193" s="10" t="s">
        <v>13</v>
      </c>
      <c r="H193" s="8" t="s">
        <v>16</v>
      </c>
      <c r="I193" s="8" t="s">
        <v>16</v>
      </c>
    </row>
    <row r="194" ht="15.75" customHeight="1">
      <c r="A194" s="5">
        <v>44670.44814572917</v>
      </c>
      <c r="B194" s="6" t="s">
        <v>9</v>
      </c>
      <c r="C194" s="7" t="s">
        <v>10</v>
      </c>
      <c r="D194" s="8" t="s">
        <v>11</v>
      </c>
      <c r="E194" s="9" t="s">
        <v>12</v>
      </c>
      <c r="F194" s="9" t="s">
        <v>14</v>
      </c>
      <c r="G194" s="10" t="s">
        <v>13</v>
      </c>
      <c r="H194" s="8" t="s">
        <v>16</v>
      </c>
      <c r="I194" s="8" t="s">
        <v>16</v>
      </c>
    </row>
    <row r="195" ht="15.75" customHeight="1">
      <c r="A195" s="5">
        <v>44670.45019600695</v>
      </c>
      <c r="B195" s="6" t="s">
        <v>9</v>
      </c>
      <c r="C195" s="7" t="s">
        <v>10</v>
      </c>
      <c r="D195" s="8" t="s">
        <v>11</v>
      </c>
      <c r="E195" s="9" t="s">
        <v>12</v>
      </c>
      <c r="F195" s="10" t="s">
        <v>13</v>
      </c>
      <c r="G195" s="9" t="s">
        <v>14</v>
      </c>
      <c r="H195" s="8" t="s">
        <v>24</v>
      </c>
      <c r="I195" s="8" t="s">
        <v>15</v>
      </c>
    </row>
    <row r="196" ht="15.75" customHeight="1">
      <c r="A196" s="5">
        <v>44670.46842415509</v>
      </c>
      <c r="B196" s="6" t="s">
        <v>21</v>
      </c>
      <c r="C196" s="7" t="s">
        <v>10</v>
      </c>
      <c r="D196" s="39" t="s">
        <v>74</v>
      </c>
      <c r="E196" s="9" t="s">
        <v>23</v>
      </c>
      <c r="F196" s="10" t="s">
        <v>13</v>
      </c>
      <c r="G196" s="9" t="s">
        <v>23</v>
      </c>
      <c r="H196" s="8" t="s">
        <v>15</v>
      </c>
      <c r="I196" s="8" t="s">
        <v>16</v>
      </c>
    </row>
    <row r="197" ht="15.75" customHeight="1">
      <c r="A197" s="5">
        <v>44670.506345960646</v>
      </c>
      <c r="B197" s="6" t="s">
        <v>21</v>
      </c>
      <c r="C197" s="7" t="s">
        <v>10</v>
      </c>
      <c r="D197" s="8" t="s">
        <v>30</v>
      </c>
      <c r="E197" s="9" t="s">
        <v>23</v>
      </c>
      <c r="F197" s="9" t="s">
        <v>41</v>
      </c>
      <c r="G197" s="9" t="s">
        <v>14</v>
      </c>
      <c r="H197" s="8" t="s">
        <v>15</v>
      </c>
      <c r="I197" s="8" t="s">
        <v>16</v>
      </c>
    </row>
    <row r="198" ht="15.75" customHeight="1">
      <c r="A198" s="5">
        <v>44670.53221991898</v>
      </c>
      <c r="B198" s="6" t="s">
        <v>9</v>
      </c>
      <c r="C198" s="7" t="s">
        <v>10</v>
      </c>
      <c r="D198" s="8" t="s">
        <v>40</v>
      </c>
      <c r="E198" s="10" t="s">
        <v>13</v>
      </c>
      <c r="F198" s="9" t="s">
        <v>41</v>
      </c>
      <c r="G198" s="9" t="s">
        <v>14</v>
      </c>
      <c r="H198" s="8" t="s">
        <v>16</v>
      </c>
      <c r="I198" s="8" t="s">
        <v>16</v>
      </c>
    </row>
    <row r="199" ht="15.75" customHeight="1">
      <c r="A199" s="5">
        <v>44670.533538206015</v>
      </c>
      <c r="B199" s="6" t="s">
        <v>9</v>
      </c>
      <c r="C199" s="7" t="s">
        <v>10</v>
      </c>
      <c r="D199" s="8" t="s">
        <v>50</v>
      </c>
      <c r="E199" s="9" t="s">
        <v>23</v>
      </c>
      <c r="F199" s="9" t="s">
        <v>14</v>
      </c>
      <c r="G199" s="9" t="s">
        <v>23</v>
      </c>
      <c r="H199" s="8" t="s">
        <v>16</v>
      </c>
      <c r="I199" s="8" t="s">
        <v>16</v>
      </c>
    </row>
    <row r="200" ht="15.75" customHeight="1">
      <c r="A200" s="5">
        <v>44670.53581190972</v>
      </c>
      <c r="B200" s="6" t="s">
        <v>9</v>
      </c>
      <c r="C200" s="7" t="s">
        <v>10</v>
      </c>
      <c r="D200" s="8" t="s">
        <v>30</v>
      </c>
      <c r="E200" s="10" t="s">
        <v>31</v>
      </c>
      <c r="F200" s="9" t="s">
        <v>41</v>
      </c>
      <c r="G200" s="10" t="s">
        <v>13</v>
      </c>
      <c r="H200" s="8" t="s">
        <v>16</v>
      </c>
      <c r="I200" s="8" t="s">
        <v>16</v>
      </c>
    </row>
    <row r="201" ht="15.75" customHeight="1">
      <c r="A201" s="5">
        <v>44670.537735868056</v>
      </c>
      <c r="B201" s="6" t="s">
        <v>9</v>
      </c>
      <c r="C201" s="7" t="s">
        <v>10</v>
      </c>
      <c r="D201" s="8" t="s">
        <v>30</v>
      </c>
      <c r="E201" s="10" t="s">
        <v>31</v>
      </c>
      <c r="F201" s="9" t="s">
        <v>41</v>
      </c>
      <c r="G201" s="9" t="s">
        <v>23</v>
      </c>
      <c r="H201" s="8" t="s">
        <v>16</v>
      </c>
      <c r="I201" s="8" t="s">
        <v>15</v>
      </c>
    </row>
    <row r="202" ht="15.75" customHeight="1">
      <c r="A202" s="5">
        <v>44670.53861415509</v>
      </c>
      <c r="B202" s="6" t="s">
        <v>21</v>
      </c>
      <c r="C202" s="7" t="s">
        <v>10</v>
      </c>
      <c r="D202" s="8" t="s">
        <v>30</v>
      </c>
      <c r="E202" s="10" t="s">
        <v>31</v>
      </c>
      <c r="F202" s="9" t="s">
        <v>41</v>
      </c>
      <c r="G202" s="10" t="s">
        <v>13</v>
      </c>
      <c r="H202" s="8" t="s">
        <v>24</v>
      </c>
      <c r="I202" s="8" t="s">
        <v>16</v>
      </c>
    </row>
    <row r="203" ht="15.75" customHeight="1">
      <c r="A203" s="5">
        <v>44670.53918283565</v>
      </c>
      <c r="B203" s="6" t="s">
        <v>35</v>
      </c>
      <c r="C203" s="7" t="s">
        <v>10</v>
      </c>
      <c r="D203" s="8" t="s">
        <v>30</v>
      </c>
      <c r="E203" s="10" t="s">
        <v>31</v>
      </c>
      <c r="F203" s="9" t="s">
        <v>23</v>
      </c>
      <c r="G203" s="10" t="s">
        <v>31</v>
      </c>
      <c r="H203" s="8" t="s">
        <v>15</v>
      </c>
      <c r="I203" s="8" t="s">
        <v>16</v>
      </c>
    </row>
    <row r="204" ht="15.75" customHeight="1">
      <c r="A204" s="5">
        <v>44670.53940381944</v>
      </c>
      <c r="B204" s="6" t="s">
        <v>21</v>
      </c>
      <c r="C204" s="7" t="s">
        <v>10</v>
      </c>
      <c r="D204" s="8" t="s">
        <v>30</v>
      </c>
      <c r="E204" s="10" t="s">
        <v>31</v>
      </c>
      <c r="F204" s="9" t="s">
        <v>23</v>
      </c>
      <c r="G204" s="9" t="s">
        <v>23</v>
      </c>
      <c r="H204" s="8" t="s">
        <v>24</v>
      </c>
      <c r="I204" s="8" t="s">
        <v>16</v>
      </c>
    </row>
    <row r="205" ht="15.75" customHeight="1">
      <c r="A205" s="5">
        <v>44670.53955396991</v>
      </c>
      <c r="B205" s="6" t="s">
        <v>21</v>
      </c>
      <c r="C205" s="7" t="s">
        <v>10</v>
      </c>
      <c r="D205" s="8" t="s">
        <v>30</v>
      </c>
      <c r="E205" s="10" t="s">
        <v>31</v>
      </c>
      <c r="F205" s="9" t="s">
        <v>23</v>
      </c>
      <c r="G205" s="10" t="s">
        <v>31</v>
      </c>
      <c r="H205" s="8" t="s">
        <v>24</v>
      </c>
      <c r="I205" s="8" t="s">
        <v>16</v>
      </c>
    </row>
    <row r="206" ht="15.75" customHeight="1">
      <c r="A206" s="5">
        <v>44670.541565949075</v>
      </c>
      <c r="B206" s="6" t="s">
        <v>21</v>
      </c>
      <c r="C206" s="7" t="s">
        <v>10</v>
      </c>
      <c r="D206" s="8" t="s">
        <v>11</v>
      </c>
      <c r="E206" s="9" t="s">
        <v>23</v>
      </c>
      <c r="F206" s="10" t="s">
        <v>13</v>
      </c>
      <c r="G206" s="10" t="s">
        <v>13</v>
      </c>
      <c r="H206" s="8" t="s">
        <v>16</v>
      </c>
      <c r="I206" s="8" t="s">
        <v>16</v>
      </c>
    </row>
    <row r="207" ht="15.75" customHeight="1">
      <c r="A207" s="5">
        <v>44670.56055363426</v>
      </c>
      <c r="B207" s="6" t="s">
        <v>35</v>
      </c>
      <c r="C207" s="7" t="s">
        <v>10</v>
      </c>
      <c r="D207" s="8" t="s">
        <v>46</v>
      </c>
      <c r="E207" s="9" t="s">
        <v>23</v>
      </c>
      <c r="F207" s="9" t="s">
        <v>23</v>
      </c>
      <c r="G207" s="10" t="s">
        <v>31</v>
      </c>
      <c r="H207" s="8" t="s">
        <v>24</v>
      </c>
      <c r="I207" s="8" t="s">
        <v>15</v>
      </c>
    </row>
    <row r="208" ht="15.75" customHeight="1">
      <c r="A208" s="5">
        <v>44670.57139309028</v>
      </c>
      <c r="B208" s="6" t="s">
        <v>9</v>
      </c>
      <c r="C208" s="7" t="s">
        <v>10</v>
      </c>
      <c r="D208" s="8" t="s">
        <v>11</v>
      </c>
      <c r="E208" s="9" t="s">
        <v>34</v>
      </c>
      <c r="F208" s="9" t="s">
        <v>41</v>
      </c>
      <c r="G208" s="9" t="s">
        <v>41</v>
      </c>
      <c r="H208" s="8" t="s">
        <v>16</v>
      </c>
      <c r="I208" s="8" t="s">
        <v>15</v>
      </c>
    </row>
    <row r="209" ht="15.75" customHeight="1">
      <c r="A209" s="5">
        <v>44670.617730300924</v>
      </c>
      <c r="B209" s="6" t="s">
        <v>9</v>
      </c>
      <c r="C209" s="7" t="s">
        <v>10</v>
      </c>
      <c r="D209" s="8" t="s">
        <v>68</v>
      </c>
      <c r="E209" s="9" t="s">
        <v>23</v>
      </c>
      <c r="F209" s="9" t="s">
        <v>23</v>
      </c>
      <c r="G209" s="9" t="s">
        <v>14</v>
      </c>
      <c r="H209" s="8" t="s">
        <v>24</v>
      </c>
      <c r="I209" s="8" t="s">
        <v>16</v>
      </c>
    </row>
    <row r="210" ht="15.75" customHeight="1">
      <c r="A210" s="5">
        <v>44670.640710949076</v>
      </c>
      <c r="B210" s="6" t="s">
        <v>9</v>
      </c>
      <c r="C210" s="7" t="s">
        <v>10</v>
      </c>
      <c r="D210" s="8" t="s">
        <v>67</v>
      </c>
      <c r="E210" s="10" t="s">
        <v>13</v>
      </c>
      <c r="F210" s="9" t="s">
        <v>41</v>
      </c>
      <c r="G210" s="10" t="s">
        <v>13</v>
      </c>
      <c r="H210" s="8" t="s">
        <v>24</v>
      </c>
      <c r="I210" s="8" t="s">
        <v>15</v>
      </c>
    </row>
    <row r="211" ht="15.75" customHeight="1">
      <c r="A211" s="5">
        <v>44670.64462832176</v>
      </c>
      <c r="B211" s="6" t="s">
        <v>9</v>
      </c>
      <c r="C211" s="7" t="s">
        <v>10</v>
      </c>
      <c r="D211" s="8" t="s">
        <v>30</v>
      </c>
      <c r="E211" s="10" t="s">
        <v>31</v>
      </c>
      <c r="F211" s="9" t="s">
        <v>41</v>
      </c>
      <c r="G211" s="9" t="s">
        <v>41</v>
      </c>
      <c r="H211" s="8" t="s">
        <v>15</v>
      </c>
      <c r="I211" s="8" t="s">
        <v>16</v>
      </c>
    </row>
    <row r="212" ht="15.75" customHeight="1">
      <c r="A212" s="5">
        <v>44670.73552819445</v>
      </c>
      <c r="B212" s="6" t="s">
        <v>35</v>
      </c>
      <c r="C212" s="7" t="s">
        <v>10</v>
      </c>
      <c r="D212" s="8" t="s">
        <v>11</v>
      </c>
      <c r="E212" s="9" t="s">
        <v>34</v>
      </c>
      <c r="F212" s="9" t="s">
        <v>23</v>
      </c>
      <c r="G212" s="9" t="s">
        <v>14</v>
      </c>
      <c r="H212" s="8" t="s">
        <v>15</v>
      </c>
      <c r="I212" s="8" t="s">
        <v>16</v>
      </c>
    </row>
    <row r="213" ht="15.75" customHeight="1">
      <c r="A213" s="5">
        <v>44670.76013908564</v>
      </c>
      <c r="B213" s="6" t="s">
        <v>21</v>
      </c>
      <c r="C213" s="7" t="s">
        <v>10</v>
      </c>
      <c r="D213" s="8" t="s">
        <v>11</v>
      </c>
      <c r="E213" s="10" t="s">
        <v>13</v>
      </c>
      <c r="F213" s="10" t="s">
        <v>13</v>
      </c>
      <c r="G213" s="9" t="s">
        <v>14</v>
      </c>
      <c r="H213" s="8" t="s">
        <v>24</v>
      </c>
      <c r="I213" s="8" t="s">
        <v>16</v>
      </c>
    </row>
    <row r="214" ht="15.75" customHeight="1">
      <c r="A214" s="5">
        <v>44670.772463368055</v>
      </c>
      <c r="B214" s="6" t="s">
        <v>9</v>
      </c>
      <c r="C214" s="7" t="s">
        <v>10</v>
      </c>
      <c r="D214" s="39" t="s">
        <v>50</v>
      </c>
      <c r="E214" s="9" t="s">
        <v>23</v>
      </c>
      <c r="F214" s="9" t="s">
        <v>23</v>
      </c>
      <c r="G214" s="9" t="s">
        <v>23</v>
      </c>
      <c r="H214" s="8" t="s">
        <v>16</v>
      </c>
      <c r="I214" s="8" t="s">
        <v>15</v>
      </c>
    </row>
    <row r="215" ht="15.75" customHeight="1">
      <c r="A215" s="5">
        <v>44670.79844385417</v>
      </c>
      <c r="B215" s="6" t="s">
        <v>9</v>
      </c>
      <c r="C215" s="7" t="s">
        <v>10</v>
      </c>
      <c r="D215" s="8" t="s">
        <v>30</v>
      </c>
      <c r="E215" s="10" t="s">
        <v>31</v>
      </c>
      <c r="F215" s="9" t="s">
        <v>23</v>
      </c>
      <c r="G215" s="10" t="s">
        <v>13</v>
      </c>
      <c r="H215" s="8" t="s">
        <v>16</v>
      </c>
      <c r="I215" s="8" t="s">
        <v>16</v>
      </c>
    </row>
    <row r="216" ht="15.75" customHeight="1">
      <c r="A216" s="5">
        <v>44670.86971201389</v>
      </c>
      <c r="B216" s="6" t="s">
        <v>21</v>
      </c>
      <c r="C216" s="7" t="s">
        <v>10</v>
      </c>
      <c r="D216" s="8" t="s">
        <v>30</v>
      </c>
      <c r="E216" s="10" t="s">
        <v>31</v>
      </c>
      <c r="F216" s="9" t="s">
        <v>41</v>
      </c>
      <c r="G216" s="9" t="s">
        <v>41</v>
      </c>
      <c r="H216" s="8" t="s">
        <v>16</v>
      </c>
      <c r="I216" s="8" t="s">
        <v>15</v>
      </c>
    </row>
    <row r="217" ht="15.75" customHeight="1">
      <c r="A217" s="5">
        <v>44670.89181482639</v>
      </c>
      <c r="B217" s="6" t="s">
        <v>21</v>
      </c>
      <c r="C217" s="7" t="s">
        <v>10</v>
      </c>
      <c r="D217" s="8" t="s">
        <v>30</v>
      </c>
      <c r="E217" s="10" t="s">
        <v>31</v>
      </c>
      <c r="F217" s="10" t="s">
        <v>31</v>
      </c>
      <c r="G217" s="10" t="s">
        <v>31</v>
      </c>
      <c r="H217" s="8" t="s">
        <v>16</v>
      </c>
      <c r="I217" s="8" t="s">
        <v>16</v>
      </c>
    </row>
    <row r="218" ht="15.75" customHeight="1">
      <c r="A218" s="5">
        <v>44670.89662189815</v>
      </c>
      <c r="B218" s="6" t="s">
        <v>9</v>
      </c>
      <c r="C218" s="7" t="s">
        <v>10</v>
      </c>
      <c r="D218" s="8" t="s">
        <v>79</v>
      </c>
      <c r="E218" s="9" t="s">
        <v>34</v>
      </c>
      <c r="F218" s="9" t="s">
        <v>41</v>
      </c>
      <c r="G218" s="9" t="s">
        <v>23</v>
      </c>
      <c r="H218" s="8" t="s">
        <v>16</v>
      </c>
      <c r="I218" s="8" t="s">
        <v>15</v>
      </c>
    </row>
    <row r="219" ht="15.75" customHeight="1">
      <c r="A219" s="5">
        <v>44670.94720858797</v>
      </c>
      <c r="B219" s="6" t="s">
        <v>9</v>
      </c>
      <c r="C219" s="7" t="s">
        <v>10</v>
      </c>
      <c r="D219" s="8" t="s">
        <v>68</v>
      </c>
      <c r="E219" s="10" t="s">
        <v>13</v>
      </c>
      <c r="F219" s="10" t="s">
        <v>13</v>
      </c>
      <c r="G219" s="9" t="s">
        <v>23</v>
      </c>
      <c r="H219" s="8" t="s">
        <v>15</v>
      </c>
      <c r="I219" s="8" t="s">
        <v>15</v>
      </c>
    </row>
    <row r="220" ht="15.75" customHeight="1">
      <c r="A220" s="5">
        <v>44671.00650033564</v>
      </c>
      <c r="B220" s="6" t="s">
        <v>35</v>
      </c>
      <c r="C220" s="7" t="s">
        <v>10</v>
      </c>
      <c r="D220" s="8" t="s">
        <v>66</v>
      </c>
      <c r="E220" s="10" t="s">
        <v>13</v>
      </c>
      <c r="F220" s="9" t="s">
        <v>23</v>
      </c>
      <c r="G220" s="10" t="s">
        <v>13</v>
      </c>
      <c r="H220" s="8" t="s">
        <v>24</v>
      </c>
      <c r="I220" s="8" t="s">
        <v>15</v>
      </c>
    </row>
    <row r="221" ht="15.75" customHeight="1">
      <c r="A221" s="5">
        <v>44671.37394851852</v>
      </c>
      <c r="B221" s="6" t="s">
        <v>21</v>
      </c>
      <c r="C221" s="7" t="s">
        <v>10</v>
      </c>
      <c r="D221" s="8" t="s">
        <v>11</v>
      </c>
      <c r="E221" s="10" t="s">
        <v>31</v>
      </c>
      <c r="F221" s="10" t="s">
        <v>13</v>
      </c>
      <c r="G221" s="10" t="s">
        <v>13</v>
      </c>
      <c r="H221" s="8" t="s">
        <v>16</v>
      </c>
      <c r="I221" s="8" t="s">
        <v>16</v>
      </c>
    </row>
    <row r="222" ht="15.75" customHeight="1">
      <c r="A222" s="5">
        <v>44671.4292325</v>
      </c>
      <c r="B222" s="6" t="s">
        <v>9</v>
      </c>
      <c r="C222" s="7" t="s">
        <v>10</v>
      </c>
      <c r="D222" s="8" t="s">
        <v>11</v>
      </c>
      <c r="E222" s="9" t="s">
        <v>23</v>
      </c>
      <c r="F222" s="9" t="s">
        <v>14</v>
      </c>
      <c r="G222" s="9" t="s">
        <v>41</v>
      </c>
      <c r="H222" s="8" t="s">
        <v>15</v>
      </c>
      <c r="I222" s="8" t="s">
        <v>15</v>
      </c>
    </row>
    <row r="223" ht="15.75" customHeight="1">
      <c r="A223" s="5">
        <v>44671.43705197917</v>
      </c>
      <c r="B223" s="6" t="s">
        <v>21</v>
      </c>
      <c r="C223" s="7" t="s">
        <v>10</v>
      </c>
      <c r="D223" s="8" t="s">
        <v>30</v>
      </c>
      <c r="E223" s="9" t="s">
        <v>34</v>
      </c>
      <c r="F223" s="9" t="s">
        <v>41</v>
      </c>
      <c r="G223" s="9" t="s">
        <v>41</v>
      </c>
      <c r="H223" s="8" t="s">
        <v>15</v>
      </c>
      <c r="I223" s="8" t="s">
        <v>15</v>
      </c>
    </row>
    <row r="224" ht="15.75" customHeight="1">
      <c r="A224" s="5">
        <v>44671.438830810184</v>
      </c>
      <c r="B224" s="6" t="s">
        <v>35</v>
      </c>
      <c r="C224" s="7" t="s">
        <v>10</v>
      </c>
      <c r="D224" s="8" t="s">
        <v>30</v>
      </c>
      <c r="E224" s="9" t="s">
        <v>34</v>
      </c>
      <c r="F224" s="9" t="s">
        <v>14</v>
      </c>
      <c r="G224" s="9" t="s">
        <v>41</v>
      </c>
      <c r="H224" s="8" t="s">
        <v>16</v>
      </c>
      <c r="I224" s="8" t="s">
        <v>15</v>
      </c>
    </row>
    <row r="225" ht="15.75" customHeight="1">
      <c r="A225" s="5">
        <v>44671.44953277778</v>
      </c>
      <c r="B225" s="6" t="s">
        <v>9</v>
      </c>
      <c r="C225" s="7" t="s">
        <v>10</v>
      </c>
      <c r="D225" s="8" t="s">
        <v>30</v>
      </c>
      <c r="E225" s="9" t="s">
        <v>23</v>
      </c>
      <c r="F225" s="10" t="s">
        <v>13</v>
      </c>
      <c r="G225" s="10" t="s">
        <v>13</v>
      </c>
      <c r="H225" s="8" t="s">
        <v>24</v>
      </c>
      <c r="I225" s="8" t="s">
        <v>16</v>
      </c>
    </row>
    <row r="226" ht="15.75" customHeight="1">
      <c r="A226" s="5">
        <v>44671.45518503472</v>
      </c>
      <c r="B226" s="6" t="s">
        <v>9</v>
      </c>
      <c r="C226" s="7" t="s">
        <v>10</v>
      </c>
      <c r="D226" s="39" t="s">
        <v>50</v>
      </c>
      <c r="E226" s="10" t="s">
        <v>13</v>
      </c>
      <c r="F226" s="9" t="s">
        <v>23</v>
      </c>
      <c r="G226" s="10" t="s">
        <v>31</v>
      </c>
      <c r="H226" s="8" t="s">
        <v>15</v>
      </c>
      <c r="I226" s="8" t="s">
        <v>16</v>
      </c>
    </row>
    <row r="227" ht="15.75" customHeight="1">
      <c r="A227" s="5">
        <v>44671.488086122685</v>
      </c>
      <c r="B227" s="6" t="s">
        <v>21</v>
      </c>
      <c r="C227" s="7" t="s">
        <v>10</v>
      </c>
      <c r="D227" s="8" t="s">
        <v>11</v>
      </c>
      <c r="E227" s="9" t="s">
        <v>12</v>
      </c>
      <c r="F227" s="9" t="s">
        <v>14</v>
      </c>
      <c r="G227" s="9" t="s">
        <v>41</v>
      </c>
      <c r="H227" s="8" t="s">
        <v>16</v>
      </c>
      <c r="I227" s="8" t="s">
        <v>16</v>
      </c>
    </row>
    <row r="228" ht="15.75" customHeight="1">
      <c r="A228" s="5">
        <v>44671.508488796295</v>
      </c>
      <c r="B228" s="6" t="s">
        <v>21</v>
      </c>
      <c r="C228" s="7" t="s">
        <v>10</v>
      </c>
      <c r="D228" s="8" t="s">
        <v>11</v>
      </c>
      <c r="E228" s="9" t="s">
        <v>34</v>
      </c>
      <c r="F228" s="9" t="s">
        <v>41</v>
      </c>
      <c r="G228" s="9" t="s">
        <v>41</v>
      </c>
      <c r="H228" s="8" t="s">
        <v>15</v>
      </c>
      <c r="I228" s="8" t="s">
        <v>15</v>
      </c>
    </row>
    <row r="229" ht="15.75" customHeight="1">
      <c r="A229" s="5">
        <v>44671.50855180556</v>
      </c>
      <c r="B229" s="6" t="s">
        <v>9</v>
      </c>
      <c r="C229" s="7" t="s">
        <v>10</v>
      </c>
      <c r="D229" s="8" t="s">
        <v>68</v>
      </c>
      <c r="E229" s="10" t="s">
        <v>13</v>
      </c>
      <c r="F229" s="9" t="s">
        <v>14</v>
      </c>
      <c r="G229" s="9" t="s">
        <v>41</v>
      </c>
      <c r="H229" s="8" t="s">
        <v>24</v>
      </c>
      <c r="I229" s="8" t="s">
        <v>16</v>
      </c>
    </row>
    <row r="230" ht="15.75" customHeight="1">
      <c r="A230" s="5">
        <v>44671.50896371528</v>
      </c>
      <c r="B230" s="6" t="s">
        <v>9</v>
      </c>
      <c r="C230" s="7" t="s">
        <v>10</v>
      </c>
      <c r="D230" s="8" t="s">
        <v>11</v>
      </c>
      <c r="E230" s="9" t="s">
        <v>23</v>
      </c>
      <c r="F230" s="9" t="s">
        <v>23</v>
      </c>
      <c r="G230" s="9" t="s">
        <v>14</v>
      </c>
      <c r="H230" s="8" t="s">
        <v>16</v>
      </c>
      <c r="I230" s="8" t="s">
        <v>15</v>
      </c>
    </row>
    <row r="231" ht="15.75" customHeight="1">
      <c r="A231" s="5">
        <v>44671.509290393515</v>
      </c>
      <c r="B231" s="6" t="s">
        <v>9</v>
      </c>
      <c r="C231" s="7" t="s">
        <v>10</v>
      </c>
      <c r="D231" s="8" t="s">
        <v>11</v>
      </c>
      <c r="E231" s="10" t="s">
        <v>13</v>
      </c>
      <c r="F231" s="10" t="s">
        <v>13</v>
      </c>
      <c r="G231" s="9" t="s">
        <v>23</v>
      </c>
      <c r="H231" s="8" t="s">
        <v>16</v>
      </c>
      <c r="I231" s="8" t="s">
        <v>15</v>
      </c>
    </row>
    <row r="232" ht="15.75" customHeight="1">
      <c r="A232" s="5">
        <v>44671.50961267361</v>
      </c>
      <c r="B232" s="6" t="s">
        <v>9</v>
      </c>
      <c r="C232" s="7" t="s">
        <v>10</v>
      </c>
      <c r="D232" s="8" t="s">
        <v>40</v>
      </c>
      <c r="E232" s="9" t="s">
        <v>34</v>
      </c>
      <c r="F232" s="9" t="s">
        <v>23</v>
      </c>
      <c r="G232" s="9" t="s">
        <v>41</v>
      </c>
      <c r="H232" s="8" t="s">
        <v>24</v>
      </c>
      <c r="I232" s="8" t="s">
        <v>15</v>
      </c>
    </row>
    <row r="233" ht="15.75" customHeight="1">
      <c r="A233" s="5">
        <v>44671.510175601856</v>
      </c>
      <c r="B233" s="6" t="s">
        <v>21</v>
      </c>
      <c r="C233" s="7" t="s">
        <v>10</v>
      </c>
      <c r="D233" s="8" t="s">
        <v>30</v>
      </c>
      <c r="E233" s="10" t="s">
        <v>31</v>
      </c>
      <c r="F233" s="9" t="s">
        <v>41</v>
      </c>
      <c r="G233" s="10" t="s">
        <v>13</v>
      </c>
      <c r="H233" s="8" t="s">
        <v>16</v>
      </c>
      <c r="I233" s="8" t="s">
        <v>15</v>
      </c>
    </row>
    <row r="234" ht="15.75" customHeight="1">
      <c r="A234" s="5">
        <v>44671.51095003472</v>
      </c>
      <c r="B234" s="6" t="s">
        <v>21</v>
      </c>
      <c r="C234" s="7" t="s">
        <v>10</v>
      </c>
      <c r="D234" s="8" t="s">
        <v>30</v>
      </c>
      <c r="E234" s="10" t="s">
        <v>31</v>
      </c>
      <c r="F234" s="9" t="s">
        <v>23</v>
      </c>
      <c r="G234" s="10" t="s">
        <v>31</v>
      </c>
      <c r="H234" s="8" t="s">
        <v>15</v>
      </c>
      <c r="I234" s="8" t="s">
        <v>15</v>
      </c>
    </row>
    <row r="235" ht="15.75" customHeight="1">
      <c r="A235" s="5">
        <v>44671.5109578125</v>
      </c>
      <c r="B235" s="6" t="s">
        <v>9</v>
      </c>
      <c r="C235" s="7" t="s">
        <v>10</v>
      </c>
      <c r="D235" s="8" t="s">
        <v>30</v>
      </c>
      <c r="E235" s="9" t="s">
        <v>23</v>
      </c>
      <c r="F235" s="9" t="s">
        <v>41</v>
      </c>
      <c r="G235" s="9" t="s">
        <v>14</v>
      </c>
      <c r="H235" s="8" t="s">
        <v>16</v>
      </c>
      <c r="I235" s="8" t="s">
        <v>15</v>
      </c>
    </row>
    <row r="236" ht="15.75" customHeight="1">
      <c r="A236" s="5">
        <v>44671.51182148149</v>
      </c>
      <c r="B236" s="6" t="s">
        <v>9</v>
      </c>
      <c r="C236" s="7" t="s">
        <v>10</v>
      </c>
      <c r="D236" s="8" t="s">
        <v>80</v>
      </c>
      <c r="E236" s="9" t="s">
        <v>34</v>
      </c>
      <c r="F236" s="9" t="s">
        <v>41</v>
      </c>
      <c r="G236" s="9" t="s">
        <v>41</v>
      </c>
      <c r="H236" s="8" t="s">
        <v>15</v>
      </c>
      <c r="I236" s="8" t="s">
        <v>15</v>
      </c>
    </row>
    <row r="237" ht="15.75" customHeight="1">
      <c r="A237" s="5">
        <v>44671.51216966435</v>
      </c>
      <c r="B237" s="6" t="s">
        <v>9</v>
      </c>
      <c r="C237" s="7" t="s">
        <v>10</v>
      </c>
      <c r="D237" s="8" t="s">
        <v>30</v>
      </c>
      <c r="E237" s="10" t="s">
        <v>31</v>
      </c>
      <c r="F237" s="9" t="s">
        <v>14</v>
      </c>
      <c r="G237" s="9" t="s">
        <v>14</v>
      </c>
      <c r="H237" s="8" t="s">
        <v>16</v>
      </c>
      <c r="I237" s="8" t="s">
        <v>15</v>
      </c>
    </row>
    <row r="238" ht="15.75" customHeight="1">
      <c r="A238" s="5">
        <v>44671.51355747685</v>
      </c>
      <c r="B238" s="6" t="s">
        <v>9</v>
      </c>
      <c r="C238" s="7" t="s">
        <v>10</v>
      </c>
      <c r="D238" s="8" t="s">
        <v>11</v>
      </c>
      <c r="E238" s="10" t="s">
        <v>13</v>
      </c>
      <c r="F238" s="9" t="s">
        <v>23</v>
      </c>
      <c r="G238" s="9" t="s">
        <v>41</v>
      </c>
      <c r="H238" s="8" t="s">
        <v>15</v>
      </c>
      <c r="I238" s="8" t="s">
        <v>15</v>
      </c>
    </row>
    <row r="239" ht="15.75" customHeight="1">
      <c r="A239" s="5">
        <v>44671.5137996875</v>
      </c>
      <c r="B239" s="6" t="s">
        <v>9</v>
      </c>
      <c r="C239" s="7" t="s">
        <v>10</v>
      </c>
      <c r="D239" s="8" t="s">
        <v>30</v>
      </c>
      <c r="E239" s="10" t="s">
        <v>31</v>
      </c>
      <c r="F239" s="9" t="s">
        <v>41</v>
      </c>
      <c r="G239" s="9" t="s">
        <v>23</v>
      </c>
      <c r="H239" s="8" t="s">
        <v>15</v>
      </c>
      <c r="I239" s="8" t="s">
        <v>15</v>
      </c>
    </row>
    <row r="240" ht="15.75" customHeight="1">
      <c r="A240" s="5">
        <v>44671.514985173606</v>
      </c>
      <c r="B240" s="6" t="s">
        <v>9</v>
      </c>
      <c r="C240" s="7" t="s">
        <v>10</v>
      </c>
      <c r="D240" s="8" t="s">
        <v>11</v>
      </c>
      <c r="E240" s="10" t="s">
        <v>13</v>
      </c>
      <c r="F240" s="10" t="s">
        <v>13</v>
      </c>
      <c r="G240" s="10" t="s">
        <v>13</v>
      </c>
      <c r="H240" s="8" t="s">
        <v>16</v>
      </c>
      <c r="I240" s="8" t="s">
        <v>16</v>
      </c>
    </row>
    <row r="241" ht="15.75" customHeight="1">
      <c r="A241" s="5">
        <v>44671.51505960648</v>
      </c>
      <c r="B241" s="6" t="s">
        <v>35</v>
      </c>
      <c r="C241" s="7" t="s">
        <v>10</v>
      </c>
      <c r="D241" s="8" t="s">
        <v>30</v>
      </c>
      <c r="E241" s="9" t="s">
        <v>34</v>
      </c>
      <c r="F241" s="9" t="s">
        <v>23</v>
      </c>
      <c r="G241" s="9" t="s">
        <v>41</v>
      </c>
      <c r="H241" s="8" t="s">
        <v>15</v>
      </c>
      <c r="I241" s="8" t="s">
        <v>15</v>
      </c>
    </row>
    <row r="242" ht="15.75" customHeight="1">
      <c r="A242" s="5">
        <v>44671.51819313657</v>
      </c>
      <c r="B242" s="6" t="s">
        <v>9</v>
      </c>
      <c r="C242" s="7" t="s">
        <v>10</v>
      </c>
      <c r="D242" s="8" t="s">
        <v>11</v>
      </c>
      <c r="E242" s="9" t="s">
        <v>34</v>
      </c>
      <c r="F242" s="9" t="s">
        <v>14</v>
      </c>
      <c r="G242" s="9" t="s">
        <v>41</v>
      </c>
      <c r="H242" s="8" t="s">
        <v>15</v>
      </c>
      <c r="I242" s="8" t="s">
        <v>16</v>
      </c>
    </row>
    <row r="243" ht="15.75" customHeight="1">
      <c r="A243" s="5">
        <v>44671.52450658564</v>
      </c>
      <c r="B243" s="6" t="s">
        <v>21</v>
      </c>
      <c r="C243" s="7" t="s">
        <v>10</v>
      </c>
      <c r="D243" s="8" t="s">
        <v>44</v>
      </c>
      <c r="E243" s="9" t="s">
        <v>34</v>
      </c>
      <c r="F243" s="9" t="s">
        <v>41</v>
      </c>
      <c r="G243" s="9" t="s">
        <v>41</v>
      </c>
      <c r="H243" s="8" t="s">
        <v>16</v>
      </c>
      <c r="I243" s="8" t="s">
        <v>15</v>
      </c>
    </row>
    <row r="244" ht="15.75" customHeight="1">
      <c r="A244" s="5">
        <v>44671.52601728009</v>
      </c>
      <c r="B244" s="6" t="s">
        <v>21</v>
      </c>
      <c r="C244" s="7" t="s">
        <v>10</v>
      </c>
      <c r="D244" s="8" t="s">
        <v>40</v>
      </c>
      <c r="E244" s="9" t="s">
        <v>34</v>
      </c>
      <c r="F244" s="9" t="s">
        <v>14</v>
      </c>
      <c r="G244" s="9" t="s">
        <v>41</v>
      </c>
      <c r="H244" s="8" t="s">
        <v>15</v>
      </c>
      <c r="I244" s="8" t="s">
        <v>16</v>
      </c>
    </row>
    <row r="245" ht="15.75" customHeight="1">
      <c r="A245" s="5">
        <v>44671.526166724536</v>
      </c>
      <c r="B245" s="6" t="s">
        <v>9</v>
      </c>
      <c r="C245" s="7" t="s">
        <v>10</v>
      </c>
      <c r="D245" s="8" t="s">
        <v>30</v>
      </c>
      <c r="E245" s="9" t="s">
        <v>12</v>
      </c>
      <c r="F245" s="9" t="s">
        <v>14</v>
      </c>
      <c r="G245" s="9" t="s">
        <v>14</v>
      </c>
      <c r="H245" s="8" t="s">
        <v>16</v>
      </c>
      <c r="I245" s="8" t="s">
        <v>16</v>
      </c>
    </row>
    <row r="246" ht="15.75" customHeight="1">
      <c r="A246" s="5">
        <v>44671.52641384259</v>
      </c>
      <c r="B246" s="6" t="s">
        <v>9</v>
      </c>
      <c r="C246" s="7" t="s">
        <v>10</v>
      </c>
      <c r="D246" s="8" t="s">
        <v>11</v>
      </c>
      <c r="E246" s="9" t="s">
        <v>12</v>
      </c>
      <c r="F246" s="9" t="s">
        <v>41</v>
      </c>
      <c r="G246" s="10" t="s">
        <v>13</v>
      </c>
      <c r="H246" s="8" t="s">
        <v>16</v>
      </c>
      <c r="I246" s="8" t="s">
        <v>16</v>
      </c>
    </row>
    <row r="247" ht="15.75" customHeight="1">
      <c r="A247" s="5">
        <v>44671.52649908565</v>
      </c>
      <c r="B247" s="6" t="s">
        <v>9</v>
      </c>
      <c r="C247" s="7" t="s">
        <v>10</v>
      </c>
      <c r="D247" s="8" t="s">
        <v>50</v>
      </c>
      <c r="E247" s="9" t="s">
        <v>12</v>
      </c>
      <c r="F247" s="10" t="s">
        <v>31</v>
      </c>
      <c r="G247" s="9" t="s">
        <v>41</v>
      </c>
      <c r="H247" s="8" t="s">
        <v>24</v>
      </c>
      <c r="I247" s="8" t="s">
        <v>16</v>
      </c>
    </row>
    <row r="248" ht="15.75" customHeight="1">
      <c r="A248" s="5">
        <v>44671.52672002315</v>
      </c>
      <c r="B248" s="6" t="s">
        <v>35</v>
      </c>
      <c r="C248" s="7" t="s">
        <v>10</v>
      </c>
      <c r="D248" s="8" t="s">
        <v>11</v>
      </c>
      <c r="E248" s="10" t="s">
        <v>13</v>
      </c>
      <c r="F248" s="9" t="s">
        <v>14</v>
      </c>
      <c r="G248" s="9" t="s">
        <v>14</v>
      </c>
      <c r="H248" s="8" t="s">
        <v>15</v>
      </c>
      <c r="I248" s="8" t="s">
        <v>15</v>
      </c>
    </row>
    <row r="249" ht="15.75" customHeight="1">
      <c r="A249" s="5">
        <v>44671.526792881945</v>
      </c>
      <c r="B249" s="6" t="s">
        <v>21</v>
      </c>
      <c r="C249" s="7" t="s">
        <v>10</v>
      </c>
      <c r="D249" s="8" t="s">
        <v>30</v>
      </c>
      <c r="E249" s="9" t="s">
        <v>23</v>
      </c>
      <c r="F249" s="9" t="s">
        <v>41</v>
      </c>
      <c r="G249" s="9" t="s">
        <v>14</v>
      </c>
      <c r="H249" s="8" t="s">
        <v>16</v>
      </c>
      <c r="I249" s="8" t="s">
        <v>15</v>
      </c>
    </row>
    <row r="250" ht="15.75" customHeight="1">
      <c r="A250" s="5">
        <v>44671.526876874996</v>
      </c>
      <c r="B250" s="6" t="s">
        <v>35</v>
      </c>
      <c r="C250" s="7" t="s">
        <v>10</v>
      </c>
      <c r="D250" s="8" t="s">
        <v>30</v>
      </c>
      <c r="E250" s="10" t="s">
        <v>31</v>
      </c>
      <c r="F250" s="9" t="s">
        <v>41</v>
      </c>
      <c r="G250" s="10" t="s">
        <v>31</v>
      </c>
      <c r="H250" s="8" t="s">
        <v>24</v>
      </c>
      <c r="I250" s="8" t="s">
        <v>15</v>
      </c>
    </row>
    <row r="251" ht="15.75" customHeight="1">
      <c r="A251" s="5">
        <v>44671.52717482639</v>
      </c>
      <c r="B251" s="6" t="s">
        <v>21</v>
      </c>
      <c r="C251" s="7" t="s">
        <v>10</v>
      </c>
      <c r="D251" s="8" t="s">
        <v>30</v>
      </c>
      <c r="E251" s="10" t="s">
        <v>31</v>
      </c>
      <c r="F251" s="10" t="s">
        <v>13</v>
      </c>
      <c r="G251" s="10" t="s">
        <v>13</v>
      </c>
      <c r="H251" s="8" t="s">
        <v>15</v>
      </c>
      <c r="I251" s="8" t="s">
        <v>15</v>
      </c>
    </row>
    <row r="252" ht="15.75" customHeight="1">
      <c r="A252" s="5">
        <v>44671.52742424769</v>
      </c>
      <c r="B252" s="6" t="s">
        <v>9</v>
      </c>
      <c r="C252" s="7" t="s">
        <v>10</v>
      </c>
      <c r="D252" s="8" t="s">
        <v>11</v>
      </c>
      <c r="E252" s="9" t="s">
        <v>34</v>
      </c>
      <c r="F252" s="9" t="s">
        <v>41</v>
      </c>
      <c r="G252" s="9" t="s">
        <v>14</v>
      </c>
      <c r="H252" s="8" t="s">
        <v>16</v>
      </c>
      <c r="I252" s="8" t="s">
        <v>15</v>
      </c>
    </row>
    <row r="253" ht="15.75" customHeight="1">
      <c r="A253" s="5">
        <v>44671.52756155093</v>
      </c>
      <c r="B253" s="6" t="s">
        <v>9</v>
      </c>
      <c r="C253" s="7" t="s">
        <v>10</v>
      </c>
      <c r="D253" s="8" t="s">
        <v>44</v>
      </c>
      <c r="E253" s="10" t="s">
        <v>13</v>
      </c>
      <c r="F253" s="10" t="s">
        <v>13</v>
      </c>
      <c r="G253" s="9" t="s">
        <v>41</v>
      </c>
      <c r="H253" s="8" t="s">
        <v>15</v>
      </c>
      <c r="I253" s="8" t="s">
        <v>16</v>
      </c>
    </row>
    <row r="254" ht="15.75" customHeight="1">
      <c r="A254" s="5">
        <v>44671.527673310185</v>
      </c>
      <c r="B254" s="6" t="s">
        <v>9</v>
      </c>
      <c r="C254" s="7" t="s">
        <v>10</v>
      </c>
      <c r="D254" s="8" t="s">
        <v>40</v>
      </c>
      <c r="E254" s="9" t="s">
        <v>12</v>
      </c>
      <c r="F254" s="9" t="s">
        <v>41</v>
      </c>
      <c r="G254" s="10" t="s">
        <v>13</v>
      </c>
      <c r="H254" s="8" t="s">
        <v>15</v>
      </c>
      <c r="I254" s="8" t="s">
        <v>16</v>
      </c>
    </row>
    <row r="255" ht="15.75" customHeight="1">
      <c r="A255" s="5">
        <v>44671.527776944444</v>
      </c>
      <c r="B255" s="6" t="s">
        <v>9</v>
      </c>
      <c r="C255" s="7" t="s">
        <v>10</v>
      </c>
      <c r="D255" s="8" t="s">
        <v>30</v>
      </c>
      <c r="E255" s="10" t="s">
        <v>31</v>
      </c>
      <c r="F255" s="9" t="s">
        <v>23</v>
      </c>
      <c r="G255" s="10" t="s">
        <v>31</v>
      </c>
      <c r="H255" s="8" t="s">
        <v>24</v>
      </c>
      <c r="I255" s="8" t="s">
        <v>16</v>
      </c>
    </row>
    <row r="256" ht="15.75" customHeight="1">
      <c r="A256" s="5">
        <v>44671.527846365745</v>
      </c>
      <c r="B256" s="6" t="s">
        <v>9</v>
      </c>
      <c r="C256" s="7" t="s">
        <v>10</v>
      </c>
      <c r="D256" s="8" t="s">
        <v>40</v>
      </c>
      <c r="E256" s="9" t="s">
        <v>34</v>
      </c>
      <c r="F256" s="9" t="s">
        <v>23</v>
      </c>
      <c r="G256" s="9" t="s">
        <v>41</v>
      </c>
      <c r="H256" s="8" t="s">
        <v>24</v>
      </c>
      <c r="I256" s="8" t="s">
        <v>15</v>
      </c>
    </row>
    <row r="257" ht="15.75" customHeight="1">
      <c r="A257" s="5">
        <v>44671.52789445602</v>
      </c>
      <c r="B257" s="6" t="s">
        <v>21</v>
      </c>
      <c r="C257" s="7" t="s">
        <v>10</v>
      </c>
      <c r="D257" s="8" t="s">
        <v>11</v>
      </c>
      <c r="E257" s="10" t="s">
        <v>13</v>
      </c>
      <c r="F257" s="10" t="s">
        <v>13</v>
      </c>
      <c r="G257" s="10" t="s">
        <v>13</v>
      </c>
      <c r="H257" s="8" t="s">
        <v>16</v>
      </c>
      <c r="I257" s="8" t="s">
        <v>15</v>
      </c>
    </row>
    <row r="258" ht="15.75" customHeight="1">
      <c r="A258" s="5">
        <v>44671.52791719907</v>
      </c>
      <c r="B258" s="6" t="s">
        <v>21</v>
      </c>
      <c r="C258" s="7" t="s">
        <v>10</v>
      </c>
      <c r="D258" s="8" t="s">
        <v>11</v>
      </c>
      <c r="E258" s="9" t="s">
        <v>34</v>
      </c>
      <c r="F258" s="9" t="s">
        <v>41</v>
      </c>
      <c r="G258" s="9" t="s">
        <v>23</v>
      </c>
      <c r="H258" s="8" t="s">
        <v>16</v>
      </c>
      <c r="I258" s="8" t="s">
        <v>16</v>
      </c>
    </row>
    <row r="259" ht="15.75" customHeight="1">
      <c r="A259" s="5">
        <v>44671.52797885417</v>
      </c>
      <c r="B259" s="6" t="s">
        <v>21</v>
      </c>
      <c r="C259" s="7" t="s">
        <v>10</v>
      </c>
      <c r="D259" s="8" t="s">
        <v>30</v>
      </c>
      <c r="E259" s="9" t="s">
        <v>23</v>
      </c>
      <c r="F259" s="9" t="s">
        <v>14</v>
      </c>
      <c r="G259" s="10" t="s">
        <v>13</v>
      </c>
      <c r="H259" s="8" t="s">
        <v>15</v>
      </c>
      <c r="I259" s="8" t="s">
        <v>15</v>
      </c>
    </row>
    <row r="260" ht="15.75" customHeight="1">
      <c r="A260" s="5">
        <v>44671.528248206014</v>
      </c>
      <c r="B260" s="6" t="s">
        <v>21</v>
      </c>
      <c r="C260" s="7" t="s">
        <v>10</v>
      </c>
      <c r="D260" s="8" t="s">
        <v>30</v>
      </c>
      <c r="E260" s="10" t="s">
        <v>13</v>
      </c>
      <c r="F260" s="9" t="s">
        <v>23</v>
      </c>
      <c r="G260" s="10" t="s">
        <v>13</v>
      </c>
      <c r="H260" s="8" t="s">
        <v>15</v>
      </c>
      <c r="I260" s="8" t="s">
        <v>15</v>
      </c>
    </row>
    <row r="261" ht="15.75" customHeight="1">
      <c r="A261" s="5">
        <v>44671.528489131946</v>
      </c>
      <c r="B261" s="6" t="s">
        <v>9</v>
      </c>
      <c r="C261" s="7" t="s">
        <v>10</v>
      </c>
      <c r="D261" s="8" t="s">
        <v>30</v>
      </c>
      <c r="E261" s="10" t="s">
        <v>31</v>
      </c>
      <c r="F261" s="9" t="s">
        <v>14</v>
      </c>
      <c r="G261" s="10" t="s">
        <v>13</v>
      </c>
      <c r="H261" s="8" t="s">
        <v>24</v>
      </c>
      <c r="I261" s="8" t="s">
        <v>15</v>
      </c>
    </row>
    <row r="262" ht="15.75" customHeight="1">
      <c r="A262" s="5">
        <v>44671.52884745371</v>
      </c>
      <c r="B262" s="6" t="s">
        <v>9</v>
      </c>
      <c r="C262" s="7" t="s">
        <v>10</v>
      </c>
      <c r="D262" s="8" t="s">
        <v>30</v>
      </c>
      <c r="E262" s="9" t="s">
        <v>23</v>
      </c>
      <c r="F262" s="9" t="s">
        <v>41</v>
      </c>
      <c r="G262" s="9" t="s">
        <v>14</v>
      </c>
      <c r="H262" s="8" t="s">
        <v>24</v>
      </c>
      <c r="I262" s="8" t="s">
        <v>16</v>
      </c>
    </row>
    <row r="263" ht="15.75" customHeight="1">
      <c r="A263" s="5">
        <v>44671.544359629625</v>
      </c>
      <c r="B263" s="6" t="s">
        <v>9</v>
      </c>
      <c r="C263" s="7" t="s">
        <v>10</v>
      </c>
      <c r="D263" s="8" t="s">
        <v>54</v>
      </c>
      <c r="E263" s="9" t="s">
        <v>34</v>
      </c>
      <c r="F263" s="9" t="s">
        <v>41</v>
      </c>
      <c r="G263" s="9" t="s">
        <v>41</v>
      </c>
      <c r="H263" s="8" t="s">
        <v>16</v>
      </c>
      <c r="I263" s="8" t="s">
        <v>15</v>
      </c>
    </row>
    <row r="264" ht="15.75" customHeight="1">
      <c r="A264" s="5">
        <v>44671.54680869213</v>
      </c>
      <c r="B264" s="6" t="s">
        <v>9</v>
      </c>
      <c r="C264" s="7" t="s">
        <v>10</v>
      </c>
      <c r="D264" s="8" t="s">
        <v>54</v>
      </c>
      <c r="E264" s="9" t="s">
        <v>23</v>
      </c>
      <c r="F264" s="9" t="s">
        <v>23</v>
      </c>
      <c r="G264" s="9" t="s">
        <v>23</v>
      </c>
      <c r="H264" s="8" t="s">
        <v>15</v>
      </c>
      <c r="I264" s="8" t="s">
        <v>16</v>
      </c>
    </row>
    <row r="265" ht="15.75" customHeight="1">
      <c r="A265" s="5">
        <v>44671.54909778935</v>
      </c>
      <c r="B265" s="6" t="s">
        <v>21</v>
      </c>
      <c r="C265" s="7" t="s">
        <v>10</v>
      </c>
      <c r="D265" s="39" t="s">
        <v>54</v>
      </c>
      <c r="E265" s="9" t="s">
        <v>34</v>
      </c>
      <c r="F265" s="9" t="s">
        <v>23</v>
      </c>
      <c r="G265" s="10" t="s">
        <v>13</v>
      </c>
      <c r="H265" s="8" t="s">
        <v>15</v>
      </c>
      <c r="I265" s="8" t="s">
        <v>15</v>
      </c>
    </row>
    <row r="266" ht="15.75" customHeight="1">
      <c r="A266" s="5">
        <v>44671.5584646875</v>
      </c>
      <c r="B266" s="6" t="s">
        <v>21</v>
      </c>
      <c r="C266" s="7" t="s">
        <v>10</v>
      </c>
      <c r="D266" s="8" t="s">
        <v>11</v>
      </c>
      <c r="E266" s="9" t="s">
        <v>23</v>
      </c>
      <c r="F266" s="9" t="s">
        <v>41</v>
      </c>
      <c r="G266" s="9" t="s">
        <v>14</v>
      </c>
      <c r="H266" s="8" t="s">
        <v>16</v>
      </c>
      <c r="I266" s="8" t="s">
        <v>16</v>
      </c>
    </row>
    <row r="267" ht="15.75" customHeight="1">
      <c r="A267" s="5">
        <v>44671.88496391204</v>
      </c>
      <c r="B267" s="6" t="s">
        <v>9</v>
      </c>
      <c r="C267" s="7" t="s">
        <v>10</v>
      </c>
      <c r="D267" s="8" t="s">
        <v>30</v>
      </c>
      <c r="E267" s="10" t="s">
        <v>31</v>
      </c>
      <c r="F267" s="9" t="s">
        <v>41</v>
      </c>
      <c r="G267" s="10" t="s">
        <v>13</v>
      </c>
      <c r="H267" s="8" t="s">
        <v>24</v>
      </c>
      <c r="I267" s="8" t="s">
        <v>16</v>
      </c>
    </row>
    <row r="268" ht="15.75" customHeight="1">
      <c r="A268" s="5">
        <v>44672.53999769676</v>
      </c>
      <c r="B268" s="6" t="s">
        <v>21</v>
      </c>
      <c r="C268" s="7" t="s">
        <v>10</v>
      </c>
      <c r="D268" s="8" t="s">
        <v>11</v>
      </c>
      <c r="E268" s="10" t="s">
        <v>13</v>
      </c>
      <c r="F268" s="10" t="s">
        <v>13</v>
      </c>
      <c r="G268" s="9" t="s">
        <v>41</v>
      </c>
      <c r="H268" s="8" t="s">
        <v>16</v>
      </c>
      <c r="I268" s="8" t="s">
        <v>15</v>
      </c>
    </row>
    <row r="269" ht="15.75" customHeight="1">
      <c r="A269" s="5">
        <v>44672.825766712966</v>
      </c>
      <c r="B269" s="6" t="s">
        <v>9</v>
      </c>
      <c r="C269" s="7" t="s">
        <v>10</v>
      </c>
      <c r="D269" s="8" t="s">
        <v>68</v>
      </c>
      <c r="E269" s="10" t="s">
        <v>13</v>
      </c>
      <c r="F269" s="9" t="s">
        <v>14</v>
      </c>
      <c r="G269" s="9" t="s">
        <v>14</v>
      </c>
      <c r="H269" s="8" t="s">
        <v>16</v>
      </c>
      <c r="I269" s="8" t="s">
        <v>16</v>
      </c>
    </row>
    <row r="270" ht="15.75" customHeight="1">
      <c r="A270" s="5">
        <v>44673.77185261574</v>
      </c>
      <c r="B270" s="6" t="s">
        <v>9</v>
      </c>
      <c r="C270" s="7" t="s">
        <v>10</v>
      </c>
      <c r="D270" s="8" t="s">
        <v>69</v>
      </c>
      <c r="E270" s="9" t="s">
        <v>34</v>
      </c>
      <c r="F270" s="9" t="s">
        <v>41</v>
      </c>
      <c r="G270" s="9" t="s">
        <v>41</v>
      </c>
      <c r="H270" s="8" t="s">
        <v>16</v>
      </c>
      <c r="I270" s="8" t="s">
        <v>16</v>
      </c>
    </row>
    <row r="271" ht="15.75" customHeight="1">
      <c r="A271" s="5">
        <v>44673.87076295139</v>
      </c>
      <c r="B271" s="6" t="s">
        <v>9</v>
      </c>
      <c r="C271" s="7" t="s">
        <v>10</v>
      </c>
      <c r="D271" s="8" t="s">
        <v>66</v>
      </c>
      <c r="E271" s="9" t="s">
        <v>23</v>
      </c>
      <c r="F271" s="9" t="s">
        <v>23</v>
      </c>
      <c r="G271" s="10" t="s">
        <v>13</v>
      </c>
      <c r="H271" s="8" t="s">
        <v>15</v>
      </c>
      <c r="I271" s="8" t="s">
        <v>15</v>
      </c>
    </row>
    <row r="272" ht="15.75" customHeight="1">
      <c r="A272" s="5">
        <v>44673.98223834491</v>
      </c>
      <c r="B272" s="6" t="s">
        <v>9</v>
      </c>
      <c r="C272" s="7" t="s">
        <v>10</v>
      </c>
      <c r="D272" s="8" t="s">
        <v>11</v>
      </c>
      <c r="E272" s="9" t="s">
        <v>12</v>
      </c>
      <c r="F272" s="10" t="s">
        <v>13</v>
      </c>
      <c r="G272" s="9" t="s">
        <v>41</v>
      </c>
      <c r="H272" s="8" t="s">
        <v>16</v>
      </c>
      <c r="I272" s="8" t="s">
        <v>16</v>
      </c>
    </row>
    <row r="273" ht="15.75" customHeight="1">
      <c r="A273" s="5">
        <v>44674.68802376157</v>
      </c>
      <c r="B273" s="6" t="s">
        <v>9</v>
      </c>
      <c r="C273" s="7" t="s">
        <v>10</v>
      </c>
      <c r="D273" s="8" t="s">
        <v>30</v>
      </c>
      <c r="E273" s="10" t="s">
        <v>31</v>
      </c>
      <c r="F273" s="9" t="s">
        <v>41</v>
      </c>
      <c r="G273" s="9" t="s">
        <v>14</v>
      </c>
      <c r="H273" s="8" t="s">
        <v>15</v>
      </c>
      <c r="I273" s="8" t="s">
        <v>16</v>
      </c>
    </row>
    <row r="274" ht="15.75" customHeight="1">
      <c r="A274" s="5">
        <v>44662.59021700232</v>
      </c>
      <c r="B274" s="6" t="s">
        <v>9</v>
      </c>
      <c r="C274" s="7" t="s">
        <v>10</v>
      </c>
      <c r="D274" s="8" t="s">
        <v>11</v>
      </c>
      <c r="E274" s="9" t="s">
        <v>12</v>
      </c>
      <c r="F274" s="9" t="s">
        <v>14</v>
      </c>
      <c r="G274" s="9" t="s">
        <v>41</v>
      </c>
      <c r="H274" s="8" t="s">
        <v>24</v>
      </c>
      <c r="I274" s="8" t="s">
        <v>15</v>
      </c>
    </row>
    <row r="275" ht="15.75" customHeight="1">
      <c r="A275" s="5">
        <v>44662.5937365162</v>
      </c>
      <c r="B275" s="6" t="s">
        <v>9</v>
      </c>
      <c r="C275" s="7" t="s">
        <v>10</v>
      </c>
      <c r="D275" s="8" t="s">
        <v>11</v>
      </c>
      <c r="E275" s="10" t="s">
        <v>13</v>
      </c>
      <c r="F275" s="10" t="s">
        <v>13</v>
      </c>
      <c r="G275" s="9" t="s">
        <v>23</v>
      </c>
      <c r="H275" s="8" t="s">
        <v>15</v>
      </c>
      <c r="I275" s="8" t="s">
        <v>15</v>
      </c>
    </row>
    <row r="276" ht="15.75" customHeight="1">
      <c r="A276" s="5">
        <v>44662.59862989583</v>
      </c>
      <c r="B276" s="6" t="s">
        <v>9</v>
      </c>
      <c r="C276" s="7" t="s">
        <v>10</v>
      </c>
      <c r="D276" s="8" t="s">
        <v>11</v>
      </c>
      <c r="E276" s="9" t="s">
        <v>23</v>
      </c>
      <c r="F276" s="10" t="s">
        <v>13</v>
      </c>
      <c r="G276" s="9" t="s">
        <v>23</v>
      </c>
      <c r="H276" s="8" t="s">
        <v>16</v>
      </c>
      <c r="I276" s="8" t="s">
        <v>15</v>
      </c>
    </row>
    <row r="277" ht="15.75" customHeight="1">
      <c r="A277" s="5">
        <v>44662.622679004635</v>
      </c>
      <c r="B277" s="6" t="s">
        <v>9</v>
      </c>
      <c r="C277" s="7" t="s">
        <v>10</v>
      </c>
      <c r="D277" s="8" t="s">
        <v>11</v>
      </c>
      <c r="E277" s="10" t="s">
        <v>31</v>
      </c>
      <c r="F277" s="10" t="s">
        <v>13</v>
      </c>
      <c r="G277" s="10" t="s">
        <v>13</v>
      </c>
      <c r="H277" s="8" t="s">
        <v>16</v>
      </c>
      <c r="I277" s="8" t="s">
        <v>16</v>
      </c>
    </row>
    <row r="278" ht="15.75" customHeight="1">
      <c r="A278" s="5">
        <v>44662.64529961806</v>
      </c>
      <c r="B278" s="6" t="s">
        <v>9</v>
      </c>
      <c r="C278" s="7" t="s">
        <v>10</v>
      </c>
      <c r="D278" s="8" t="s">
        <v>30</v>
      </c>
      <c r="E278" s="9" t="s">
        <v>23</v>
      </c>
      <c r="F278" s="9" t="s">
        <v>41</v>
      </c>
      <c r="G278" s="9" t="s">
        <v>41</v>
      </c>
      <c r="H278" s="8" t="s">
        <v>15</v>
      </c>
      <c r="I278" s="8" t="s">
        <v>15</v>
      </c>
    </row>
    <row r="279" ht="15.75" customHeight="1">
      <c r="A279" s="5">
        <v>44662.657841875</v>
      </c>
      <c r="B279" s="6" t="s">
        <v>9</v>
      </c>
      <c r="C279" s="7" t="s">
        <v>10</v>
      </c>
      <c r="D279" s="8" t="s">
        <v>40</v>
      </c>
      <c r="E279" s="9" t="s">
        <v>12</v>
      </c>
      <c r="F279" s="9" t="s">
        <v>41</v>
      </c>
      <c r="G279" s="9" t="s">
        <v>14</v>
      </c>
      <c r="H279" s="8" t="s">
        <v>16</v>
      </c>
      <c r="I279" s="8" t="s">
        <v>16</v>
      </c>
    </row>
    <row r="280" ht="15.75" customHeight="1">
      <c r="A280" s="5">
        <v>44662.874159479165</v>
      </c>
      <c r="B280" s="6" t="s">
        <v>9</v>
      </c>
      <c r="C280" s="7" t="s">
        <v>10</v>
      </c>
      <c r="D280" s="8" t="s">
        <v>11</v>
      </c>
      <c r="E280" s="9" t="s">
        <v>12</v>
      </c>
      <c r="F280" s="9" t="s">
        <v>41</v>
      </c>
      <c r="G280" s="9" t="s">
        <v>41</v>
      </c>
      <c r="H280" s="8" t="s">
        <v>16</v>
      </c>
      <c r="I280" s="8" t="s">
        <v>15</v>
      </c>
    </row>
    <row r="281" ht="15.75" customHeight="1">
      <c r="A281" s="5">
        <v>44662.97295846065</v>
      </c>
      <c r="B281" s="6" t="s">
        <v>21</v>
      </c>
      <c r="C281" s="7" t="s">
        <v>10</v>
      </c>
      <c r="D281" s="8" t="s">
        <v>11</v>
      </c>
      <c r="E281" s="9" t="s">
        <v>12</v>
      </c>
      <c r="F281" s="9" t="s">
        <v>23</v>
      </c>
      <c r="G281" s="9" t="s">
        <v>41</v>
      </c>
      <c r="H281" s="8" t="s">
        <v>16</v>
      </c>
      <c r="I281" s="8" t="s">
        <v>16</v>
      </c>
    </row>
    <row r="282" ht="15.75" customHeight="1">
      <c r="A282" s="5">
        <v>44663.601858194445</v>
      </c>
      <c r="B282" s="6" t="s">
        <v>9</v>
      </c>
      <c r="C282" s="7" t="s">
        <v>10</v>
      </c>
      <c r="D282" s="39" t="s">
        <v>50</v>
      </c>
      <c r="E282" s="9" t="s">
        <v>23</v>
      </c>
      <c r="F282" s="9" t="s">
        <v>23</v>
      </c>
      <c r="G282" s="9" t="s">
        <v>14</v>
      </c>
      <c r="H282" s="8" t="s">
        <v>24</v>
      </c>
      <c r="I282" s="8" t="s">
        <v>16</v>
      </c>
    </row>
    <row r="283" ht="15.75" customHeight="1">
      <c r="A283" s="5">
        <v>44665.827132025464</v>
      </c>
      <c r="B283" s="6" t="s">
        <v>21</v>
      </c>
      <c r="C283" s="7" t="s">
        <v>10</v>
      </c>
      <c r="D283" s="8" t="s">
        <v>11</v>
      </c>
      <c r="E283" s="9" t="s">
        <v>23</v>
      </c>
      <c r="F283" s="9" t="s">
        <v>41</v>
      </c>
      <c r="G283" s="9" t="s">
        <v>14</v>
      </c>
      <c r="H283" s="8" t="s">
        <v>24</v>
      </c>
      <c r="I283" s="8" t="s">
        <v>15</v>
      </c>
    </row>
    <row r="284" ht="15.75" customHeight="1">
      <c r="A284" s="5">
        <v>44666.62298472223</v>
      </c>
      <c r="B284" s="6" t="s">
        <v>9</v>
      </c>
      <c r="C284" s="7" t="s">
        <v>10</v>
      </c>
      <c r="D284" s="8" t="s">
        <v>40</v>
      </c>
      <c r="E284" s="10" t="s">
        <v>31</v>
      </c>
      <c r="F284" s="10" t="s">
        <v>31</v>
      </c>
      <c r="G284" s="10" t="s">
        <v>31</v>
      </c>
      <c r="H284" s="8" t="s">
        <v>16</v>
      </c>
      <c r="I284" s="8" t="s">
        <v>15</v>
      </c>
    </row>
    <row r="285" ht="15.75" customHeight="1">
      <c r="A285" s="5">
        <v>44670.352325706015</v>
      </c>
      <c r="B285" s="6" t="s">
        <v>21</v>
      </c>
      <c r="C285" s="7" t="s">
        <v>10</v>
      </c>
      <c r="D285" s="8" t="s">
        <v>30</v>
      </c>
      <c r="E285" s="10" t="s">
        <v>31</v>
      </c>
      <c r="F285" s="9" t="s">
        <v>41</v>
      </c>
      <c r="G285" s="9" t="s">
        <v>23</v>
      </c>
      <c r="H285" s="8" t="s">
        <v>24</v>
      </c>
      <c r="I285" s="8" t="s">
        <v>15</v>
      </c>
    </row>
    <row r="286" ht="15.75" customHeight="1">
      <c r="A286" s="5">
        <v>44670.35277516204</v>
      </c>
      <c r="B286" s="6" t="s">
        <v>21</v>
      </c>
      <c r="C286" s="7" t="s">
        <v>10</v>
      </c>
      <c r="D286" s="39" t="s">
        <v>81</v>
      </c>
      <c r="E286" s="9" t="s">
        <v>12</v>
      </c>
      <c r="F286" s="9" t="s">
        <v>14</v>
      </c>
      <c r="G286" s="10" t="s">
        <v>31</v>
      </c>
      <c r="H286" s="8" t="s">
        <v>24</v>
      </c>
      <c r="I286" s="8" t="s">
        <v>15</v>
      </c>
    </row>
    <row r="287" ht="15.75" customHeight="1">
      <c r="A287" s="5">
        <v>44670.35465104166</v>
      </c>
      <c r="B287" s="6" t="s">
        <v>9</v>
      </c>
      <c r="C287" s="7" t="s">
        <v>10</v>
      </c>
      <c r="D287" s="8" t="s">
        <v>58</v>
      </c>
      <c r="E287" s="10" t="s">
        <v>13</v>
      </c>
      <c r="F287" s="10" t="s">
        <v>31</v>
      </c>
      <c r="G287" s="9" t="s">
        <v>23</v>
      </c>
      <c r="H287" s="8" t="s">
        <v>24</v>
      </c>
      <c r="I287" s="8" t="s">
        <v>16</v>
      </c>
    </row>
    <row r="288" ht="15.75" customHeight="1">
      <c r="A288" s="5">
        <v>44670.356858761574</v>
      </c>
      <c r="B288" s="6" t="s">
        <v>9</v>
      </c>
      <c r="C288" s="7" t="s">
        <v>10</v>
      </c>
      <c r="D288" s="8" t="s">
        <v>40</v>
      </c>
      <c r="E288" s="10" t="s">
        <v>13</v>
      </c>
      <c r="F288" s="9" t="s">
        <v>23</v>
      </c>
      <c r="G288" s="10" t="s">
        <v>13</v>
      </c>
      <c r="H288" s="8" t="s">
        <v>24</v>
      </c>
      <c r="I288" s="8" t="s">
        <v>15</v>
      </c>
    </row>
    <row r="289" ht="15.75" customHeight="1">
      <c r="A289" s="5">
        <v>44670.35904131945</v>
      </c>
      <c r="B289" s="6" t="s">
        <v>21</v>
      </c>
      <c r="C289" s="7" t="s">
        <v>10</v>
      </c>
      <c r="D289" s="8" t="s">
        <v>30</v>
      </c>
      <c r="E289" s="10" t="s">
        <v>31</v>
      </c>
      <c r="F289" s="9" t="s">
        <v>23</v>
      </c>
      <c r="G289" s="10" t="s">
        <v>31</v>
      </c>
      <c r="H289" s="8" t="s">
        <v>16</v>
      </c>
      <c r="I289" s="8" t="s">
        <v>16</v>
      </c>
    </row>
    <row r="290" ht="15.75" customHeight="1">
      <c r="A290" s="5">
        <v>44670.36029537037</v>
      </c>
      <c r="B290" s="6" t="s">
        <v>35</v>
      </c>
      <c r="C290" s="7" t="s">
        <v>10</v>
      </c>
      <c r="D290" s="8" t="s">
        <v>30</v>
      </c>
      <c r="E290" s="10" t="s">
        <v>31</v>
      </c>
      <c r="F290" s="10" t="s">
        <v>13</v>
      </c>
      <c r="G290" s="10" t="s">
        <v>13</v>
      </c>
      <c r="H290" s="8" t="s">
        <v>24</v>
      </c>
      <c r="I290" s="8" t="s">
        <v>16</v>
      </c>
    </row>
    <row r="291" ht="15.75" customHeight="1">
      <c r="A291" s="5">
        <v>44670.360307951385</v>
      </c>
      <c r="B291" s="6" t="s">
        <v>9</v>
      </c>
      <c r="C291" s="7" t="s">
        <v>10</v>
      </c>
      <c r="D291" s="8" t="s">
        <v>82</v>
      </c>
      <c r="E291" s="10" t="s">
        <v>13</v>
      </c>
      <c r="F291" s="10" t="s">
        <v>13</v>
      </c>
      <c r="G291" s="10" t="s">
        <v>13</v>
      </c>
      <c r="H291" s="8" t="s">
        <v>15</v>
      </c>
      <c r="I291" s="8" t="s">
        <v>15</v>
      </c>
    </row>
    <row r="292" ht="15.75" customHeight="1">
      <c r="A292" s="5">
        <v>44670.450236874996</v>
      </c>
      <c r="B292" s="6" t="s">
        <v>9</v>
      </c>
      <c r="C292" s="7" t="s">
        <v>10</v>
      </c>
      <c r="D292" s="8" t="s">
        <v>30</v>
      </c>
      <c r="E292" s="10" t="s">
        <v>31</v>
      </c>
      <c r="F292" s="10" t="s">
        <v>13</v>
      </c>
      <c r="G292" s="10" t="s">
        <v>31</v>
      </c>
      <c r="H292" s="8" t="s">
        <v>15</v>
      </c>
      <c r="I292" s="8" t="s">
        <v>15</v>
      </c>
    </row>
    <row r="293" ht="15.75" customHeight="1">
      <c r="A293" s="5">
        <v>44670.45406315972</v>
      </c>
      <c r="B293" s="6" t="s">
        <v>9</v>
      </c>
      <c r="C293" s="7" t="s">
        <v>10</v>
      </c>
      <c r="D293" s="8" t="s">
        <v>30</v>
      </c>
      <c r="E293" s="10" t="s">
        <v>31</v>
      </c>
      <c r="F293" s="10" t="s">
        <v>31</v>
      </c>
      <c r="G293" s="9" t="s">
        <v>41</v>
      </c>
      <c r="H293" s="8" t="s">
        <v>16</v>
      </c>
      <c r="I293" s="8" t="s">
        <v>15</v>
      </c>
    </row>
    <row r="294" ht="15.75" customHeight="1">
      <c r="A294" s="5">
        <v>44670.454342453704</v>
      </c>
      <c r="B294" s="6" t="s">
        <v>9</v>
      </c>
      <c r="C294" s="7" t="s">
        <v>10</v>
      </c>
      <c r="D294" s="8" t="s">
        <v>30</v>
      </c>
      <c r="E294" s="9" t="s">
        <v>23</v>
      </c>
      <c r="F294" s="9" t="s">
        <v>41</v>
      </c>
      <c r="G294" s="9" t="s">
        <v>41</v>
      </c>
      <c r="H294" s="8" t="s">
        <v>24</v>
      </c>
      <c r="I294" s="8" t="s">
        <v>15</v>
      </c>
    </row>
    <row r="295" ht="15.75" customHeight="1">
      <c r="A295" s="5">
        <v>44670.454371493055</v>
      </c>
      <c r="B295" s="6" t="s">
        <v>9</v>
      </c>
      <c r="C295" s="7" t="s">
        <v>10</v>
      </c>
      <c r="D295" s="8" t="s">
        <v>30</v>
      </c>
      <c r="E295" s="10" t="s">
        <v>31</v>
      </c>
      <c r="F295" s="9" t="s">
        <v>14</v>
      </c>
      <c r="G295" s="10" t="s">
        <v>31</v>
      </c>
      <c r="H295" s="8" t="s">
        <v>16</v>
      </c>
      <c r="I295" s="8" t="s">
        <v>15</v>
      </c>
    </row>
    <row r="296" ht="15.75" customHeight="1">
      <c r="A296" s="5">
        <v>44670.45495425926</v>
      </c>
      <c r="B296" s="6" t="s">
        <v>9</v>
      </c>
      <c r="C296" s="7" t="s">
        <v>10</v>
      </c>
      <c r="D296" s="8" t="s">
        <v>30</v>
      </c>
      <c r="E296" s="10" t="s">
        <v>31</v>
      </c>
      <c r="F296" s="9" t="s">
        <v>23</v>
      </c>
      <c r="G296" s="10" t="s">
        <v>13</v>
      </c>
      <c r="H296" s="8" t="s">
        <v>15</v>
      </c>
      <c r="I296" s="8" t="s">
        <v>15</v>
      </c>
    </row>
    <row r="297" ht="15.75" customHeight="1">
      <c r="A297" s="5">
        <v>44670.45561391204</v>
      </c>
      <c r="B297" s="6" t="s">
        <v>9</v>
      </c>
      <c r="C297" s="7" t="s">
        <v>10</v>
      </c>
      <c r="D297" s="39" t="s">
        <v>50</v>
      </c>
      <c r="E297" s="9" t="s">
        <v>12</v>
      </c>
      <c r="F297" s="9" t="s">
        <v>23</v>
      </c>
      <c r="G297" s="9" t="s">
        <v>23</v>
      </c>
      <c r="H297" s="8" t="s">
        <v>16</v>
      </c>
      <c r="I297" s="8" t="s">
        <v>15</v>
      </c>
    </row>
    <row r="298" ht="15.75" customHeight="1">
      <c r="A298" s="5">
        <v>44670.45691540509</v>
      </c>
      <c r="B298" s="6" t="s">
        <v>9</v>
      </c>
      <c r="C298" s="7" t="s">
        <v>10</v>
      </c>
      <c r="D298" s="8" t="s">
        <v>30</v>
      </c>
      <c r="E298" s="9" t="s">
        <v>23</v>
      </c>
      <c r="F298" s="10" t="s">
        <v>31</v>
      </c>
      <c r="G298" s="9" t="s">
        <v>23</v>
      </c>
      <c r="H298" s="8" t="s">
        <v>24</v>
      </c>
      <c r="I298" s="8" t="s">
        <v>15</v>
      </c>
    </row>
    <row r="299" ht="15.75" customHeight="1">
      <c r="A299" s="5">
        <v>44670.45736482639</v>
      </c>
      <c r="B299" s="6" t="s">
        <v>9</v>
      </c>
      <c r="C299" s="7" t="s">
        <v>10</v>
      </c>
      <c r="D299" s="39" t="s">
        <v>83</v>
      </c>
      <c r="E299" s="9" t="s">
        <v>23</v>
      </c>
      <c r="F299" s="9" t="s">
        <v>23</v>
      </c>
      <c r="G299" s="9" t="s">
        <v>14</v>
      </c>
      <c r="H299" s="8" t="s">
        <v>24</v>
      </c>
      <c r="I299" s="8" t="s">
        <v>16</v>
      </c>
    </row>
    <row r="300" ht="15.75" customHeight="1">
      <c r="A300" s="5">
        <v>44670.461938831024</v>
      </c>
      <c r="B300" s="6" t="s">
        <v>35</v>
      </c>
      <c r="C300" s="7" t="s">
        <v>10</v>
      </c>
      <c r="D300" s="8" t="s">
        <v>43</v>
      </c>
      <c r="E300" s="9" t="s">
        <v>23</v>
      </c>
      <c r="F300" s="10" t="s">
        <v>13</v>
      </c>
      <c r="G300" s="9" t="s">
        <v>41</v>
      </c>
      <c r="H300" s="8" t="s">
        <v>24</v>
      </c>
      <c r="I300" s="8" t="s">
        <v>15</v>
      </c>
    </row>
    <row r="301" ht="15.75" customHeight="1">
      <c r="A301" s="5">
        <v>44670.478322650466</v>
      </c>
      <c r="B301" s="6" t="s">
        <v>21</v>
      </c>
      <c r="C301" s="7" t="s">
        <v>10</v>
      </c>
      <c r="D301" s="8" t="s">
        <v>30</v>
      </c>
      <c r="E301" s="9" t="s">
        <v>23</v>
      </c>
      <c r="F301" s="9" t="s">
        <v>41</v>
      </c>
      <c r="G301" s="9" t="s">
        <v>41</v>
      </c>
      <c r="H301" s="8" t="s">
        <v>15</v>
      </c>
      <c r="I301" s="8" t="s">
        <v>15</v>
      </c>
    </row>
    <row r="302" ht="15.75" customHeight="1">
      <c r="A302" s="5">
        <v>44670.7083671875</v>
      </c>
      <c r="B302" s="6" t="s">
        <v>9</v>
      </c>
      <c r="C302" s="7" t="s">
        <v>10</v>
      </c>
      <c r="D302" s="39" t="s">
        <v>50</v>
      </c>
      <c r="E302" s="10" t="s">
        <v>13</v>
      </c>
      <c r="F302" s="10" t="s">
        <v>31</v>
      </c>
      <c r="G302" s="9" t="s">
        <v>41</v>
      </c>
      <c r="H302" s="8" t="s">
        <v>16</v>
      </c>
      <c r="I302" s="8" t="s">
        <v>16</v>
      </c>
    </row>
    <row r="303" ht="15.75" customHeight="1">
      <c r="A303" s="5">
        <v>44670.84790090278</v>
      </c>
      <c r="B303" s="6" t="s">
        <v>9</v>
      </c>
      <c r="C303" s="7" t="s">
        <v>10</v>
      </c>
      <c r="D303" s="8" t="s">
        <v>30</v>
      </c>
      <c r="E303" s="9" t="s">
        <v>23</v>
      </c>
      <c r="F303" s="9" t="s">
        <v>14</v>
      </c>
      <c r="G303" s="9" t="s">
        <v>14</v>
      </c>
      <c r="H303" s="8" t="s">
        <v>16</v>
      </c>
      <c r="I303" s="8" t="s">
        <v>15</v>
      </c>
    </row>
    <row r="304" ht="15.75" customHeight="1">
      <c r="A304" s="5">
        <v>44670.84830378472</v>
      </c>
      <c r="B304" s="6" t="s">
        <v>9</v>
      </c>
      <c r="C304" s="7" t="s">
        <v>10</v>
      </c>
      <c r="D304" s="8" t="s">
        <v>50</v>
      </c>
      <c r="E304" s="9" t="s">
        <v>23</v>
      </c>
      <c r="F304" s="9" t="s">
        <v>23</v>
      </c>
      <c r="G304" s="9" t="s">
        <v>14</v>
      </c>
      <c r="H304" s="8" t="s">
        <v>15</v>
      </c>
      <c r="I304" s="8" t="s">
        <v>15</v>
      </c>
    </row>
    <row r="305" ht="15.75" customHeight="1">
      <c r="A305" s="5">
        <v>44670.852024039355</v>
      </c>
      <c r="B305" s="6" t="s">
        <v>9</v>
      </c>
      <c r="C305" s="7" t="s">
        <v>10</v>
      </c>
      <c r="D305" s="8" t="s">
        <v>68</v>
      </c>
      <c r="E305" s="10" t="s">
        <v>13</v>
      </c>
      <c r="F305" s="9" t="s">
        <v>14</v>
      </c>
      <c r="G305" s="10" t="s">
        <v>13</v>
      </c>
      <c r="H305" s="8" t="s">
        <v>24</v>
      </c>
      <c r="I305" s="8" t="s">
        <v>16</v>
      </c>
    </row>
    <row r="306" ht="15.75" customHeight="1">
      <c r="A306" s="5">
        <v>44670.853288750004</v>
      </c>
      <c r="B306" s="6" t="s">
        <v>9</v>
      </c>
      <c r="C306" s="7" t="s">
        <v>10</v>
      </c>
      <c r="D306" s="8" t="s">
        <v>50</v>
      </c>
      <c r="E306" s="9" t="s">
        <v>34</v>
      </c>
      <c r="F306" s="9" t="s">
        <v>23</v>
      </c>
      <c r="G306" s="9" t="s">
        <v>23</v>
      </c>
      <c r="H306" s="8" t="s">
        <v>24</v>
      </c>
      <c r="I306" s="8" t="s">
        <v>15</v>
      </c>
    </row>
    <row r="307" ht="15.75" customHeight="1">
      <c r="A307" s="5">
        <v>44670.87376796296</v>
      </c>
      <c r="B307" s="6" t="s">
        <v>9</v>
      </c>
      <c r="C307" s="7" t="s">
        <v>10</v>
      </c>
      <c r="D307" s="8" t="s">
        <v>40</v>
      </c>
      <c r="E307" s="10" t="s">
        <v>13</v>
      </c>
      <c r="F307" s="9" t="s">
        <v>14</v>
      </c>
      <c r="G307" s="9" t="s">
        <v>14</v>
      </c>
      <c r="H307" s="8" t="s">
        <v>15</v>
      </c>
      <c r="I307" s="8" t="s">
        <v>16</v>
      </c>
    </row>
    <row r="308" ht="15.75" customHeight="1">
      <c r="A308" s="5">
        <v>44670.930678668985</v>
      </c>
      <c r="B308" s="6" t="s">
        <v>9</v>
      </c>
      <c r="C308" s="7" t="s">
        <v>10</v>
      </c>
      <c r="D308" s="8" t="s">
        <v>11</v>
      </c>
      <c r="E308" s="9" t="s">
        <v>23</v>
      </c>
      <c r="F308" s="9" t="s">
        <v>41</v>
      </c>
      <c r="G308" s="9" t="s">
        <v>14</v>
      </c>
      <c r="H308" s="8" t="s">
        <v>16</v>
      </c>
      <c r="I308" s="8" t="s">
        <v>15</v>
      </c>
    </row>
    <row r="309" ht="15.75" customHeight="1">
      <c r="A309" s="5">
        <v>44672.48863076389</v>
      </c>
      <c r="B309" s="6" t="s">
        <v>9</v>
      </c>
      <c r="C309" s="7" t="s">
        <v>10</v>
      </c>
      <c r="D309" s="8" t="s">
        <v>11</v>
      </c>
      <c r="E309" s="9" t="s">
        <v>23</v>
      </c>
      <c r="F309" s="9" t="s">
        <v>23</v>
      </c>
      <c r="G309" s="9" t="s">
        <v>23</v>
      </c>
      <c r="H309" s="8" t="s">
        <v>15</v>
      </c>
      <c r="I309" s="8" t="s">
        <v>15</v>
      </c>
    </row>
    <row r="310" ht="15.75" customHeight="1">
      <c r="A310" s="5">
        <v>44672.82923775463</v>
      </c>
      <c r="B310" s="6" t="s">
        <v>9</v>
      </c>
      <c r="C310" s="7" t="s">
        <v>10</v>
      </c>
      <c r="D310" s="8" t="s">
        <v>11</v>
      </c>
      <c r="E310" s="9" t="s">
        <v>34</v>
      </c>
      <c r="F310" s="9" t="s">
        <v>23</v>
      </c>
      <c r="G310" s="9" t="s">
        <v>14</v>
      </c>
      <c r="H310" s="8" t="s">
        <v>15</v>
      </c>
      <c r="I310" s="8" t="s">
        <v>16</v>
      </c>
    </row>
    <row r="311" ht="15.75" customHeight="1">
      <c r="A311" s="5">
        <v>44659.71543114583</v>
      </c>
      <c r="B311" s="6" t="s">
        <v>35</v>
      </c>
      <c r="C311" s="7" t="s">
        <v>10</v>
      </c>
      <c r="D311" s="8" t="s">
        <v>11</v>
      </c>
      <c r="E311" s="10" t="s">
        <v>31</v>
      </c>
      <c r="F311" s="10" t="s">
        <v>13</v>
      </c>
      <c r="G311" s="9" t="s">
        <v>14</v>
      </c>
      <c r="H311" s="8" t="s">
        <v>16</v>
      </c>
      <c r="I311" s="8" t="s">
        <v>16</v>
      </c>
    </row>
    <row r="312" ht="15.75" customHeight="1">
      <c r="A312" s="5">
        <v>44662.49068282408</v>
      </c>
      <c r="B312" s="6" t="s">
        <v>21</v>
      </c>
      <c r="C312" s="7" t="s">
        <v>10</v>
      </c>
      <c r="D312" s="8"/>
      <c r="E312" s="10" t="s">
        <v>31</v>
      </c>
      <c r="F312" s="9" t="s">
        <v>41</v>
      </c>
      <c r="G312" s="9" t="s">
        <v>41</v>
      </c>
      <c r="H312" s="8" t="s">
        <v>15</v>
      </c>
      <c r="I312" s="8" t="s">
        <v>15</v>
      </c>
    </row>
    <row r="313" ht="15.75" customHeight="1">
      <c r="A313" s="5">
        <v>44662.491526122685</v>
      </c>
      <c r="B313" s="6" t="s">
        <v>9</v>
      </c>
      <c r="C313" s="7" t="s">
        <v>10</v>
      </c>
      <c r="D313" s="8" t="s">
        <v>84</v>
      </c>
      <c r="E313" s="10" t="s">
        <v>13</v>
      </c>
      <c r="F313" s="9" t="s">
        <v>14</v>
      </c>
      <c r="G313" s="10" t="s">
        <v>13</v>
      </c>
      <c r="H313" s="8" t="s">
        <v>15</v>
      </c>
      <c r="I313" s="8" t="s">
        <v>16</v>
      </c>
    </row>
    <row r="314" ht="15.75" customHeight="1">
      <c r="A314" s="5">
        <v>44662.49168309028</v>
      </c>
      <c r="B314" s="6" t="s">
        <v>21</v>
      </c>
      <c r="C314" s="7" t="s">
        <v>10</v>
      </c>
      <c r="D314" s="8" t="s">
        <v>69</v>
      </c>
      <c r="E314" s="10" t="s">
        <v>13</v>
      </c>
      <c r="F314" s="9" t="s">
        <v>41</v>
      </c>
      <c r="G314" s="10" t="s">
        <v>31</v>
      </c>
      <c r="H314" s="8" t="s">
        <v>16</v>
      </c>
      <c r="I314" s="8" t="s">
        <v>16</v>
      </c>
    </row>
    <row r="315" ht="15.75" customHeight="1">
      <c r="A315" s="5">
        <v>44662.49178675926</v>
      </c>
      <c r="B315" s="6" t="s">
        <v>21</v>
      </c>
      <c r="C315" s="7" t="s">
        <v>10</v>
      </c>
      <c r="D315" s="39" t="s">
        <v>54</v>
      </c>
      <c r="E315" s="10" t="s">
        <v>31</v>
      </c>
      <c r="F315" s="10" t="s">
        <v>13</v>
      </c>
      <c r="G315" s="10" t="s">
        <v>13</v>
      </c>
      <c r="H315" s="8" t="s">
        <v>15</v>
      </c>
      <c r="I315" s="8" t="s">
        <v>15</v>
      </c>
    </row>
    <row r="316" ht="15.75" customHeight="1">
      <c r="A316" s="5">
        <v>44662.491798125004</v>
      </c>
      <c r="B316" s="6" t="s">
        <v>9</v>
      </c>
      <c r="C316" s="7" t="s">
        <v>10</v>
      </c>
      <c r="D316" s="8" t="s">
        <v>72</v>
      </c>
      <c r="E316" s="10" t="s">
        <v>13</v>
      </c>
      <c r="F316" s="9" t="s">
        <v>41</v>
      </c>
      <c r="G316" s="9" t="s">
        <v>41</v>
      </c>
      <c r="H316" s="8" t="s">
        <v>15</v>
      </c>
      <c r="I316" s="8" t="s">
        <v>16</v>
      </c>
    </row>
    <row r="317" ht="15.75" customHeight="1">
      <c r="A317" s="5">
        <v>44662.49185449074</v>
      </c>
      <c r="B317" s="6" t="s">
        <v>21</v>
      </c>
      <c r="C317" s="7" t="s">
        <v>10</v>
      </c>
      <c r="D317" s="8" t="s">
        <v>30</v>
      </c>
      <c r="E317" s="9" t="s">
        <v>34</v>
      </c>
      <c r="F317" s="9" t="s">
        <v>41</v>
      </c>
      <c r="G317" s="10" t="s">
        <v>13</v>
      </c>
      <c r="H317" s="8" t="s">
        <v>15</v>
      </c>
      <c r="I317" s="8" t="s">
        <v>16</v>
      </c>
    </row>
    <row r="318" ht="15.75" customHeight="1">
      <c r="A318" s="5">
        <v>44662.49190922454</v>
      </c>
      <c r="B318" s="6" t="s">
        <v>21</v>
      </c>
      <c r="C318" s="7" t="s">
        <v>10</v>
      </c>
      <c r="D318" s="39" t="s">
        <v>44</v>
      </c>
      <c r="E318" s="9" t="s">
        <v>23</v>
      </c>
      <c r="F318" s="10" t="s">
        <v>31</v>
      </c>
      <c r="G318" s="9" t="s">
        <v>23</v>
      </c>
      <c r="H318" s="8" t="s">
        <v>16</v>
      </c>
      <c r="I318" s="8" t="s">
        <v>16</v>
      </c>
    </row>
    <row r="319" ht="15.75" customHeight="1">
      <c r="A319" s="5">
        <v>44662.49214563657</v>
      </c>
      <c r="B319" s="6" t="s">
        <v>21</v>
      </c>
      <c r="C319" s="7" t="s">
        <v>10</v>
      </c>
      <c r="D319" s="8" t="s">
        <v>30</v>
      </c>
      <c r="E319" s="10" t="s">
        <v>31</v>
      </c>
      <c r="F319" s="9" t="s">
        <v>41</v>
      </c>
      <c r="G319" s="9" t="s">
        <v>41</v>
      </c>
      <c r="H319" s="8" t="s">
        <v>16</v>
      </c>
      <c r="I319" s="8" t="s">
        <v>16</v>
      </c>
    </row>
    <row r="320" ht="15.75" customHeight="1">
      <c r="A320" s="5">
        <v>44662.49229202546</v>
      </c>
      <c r="B320" s="6" t="s">
        <v>21</v>
      </c>
      <c r="C320" s="7" t="s">
        <v>10</v>
      </c>
      <c r="D320" s="39" t="s">
        <v>50</v>
      </c>
      <c r="E320" s="10" t="s">
        <v>13</v>
      </c>
      <c r="F320" s="9" t="s">
        <v>41</v>
      </c>
      <c r="G320" s="9" t="s">
        <v>14</v>
      </c>
      <c r="H320" s="8" t="s">
        <v>15</v>
      </c>
      <c r="I320" s="8" t="s">
        <v>15</v>
      </c>
    </row>
    <row r="321" ht="15.75" customHeight="1">
      <c r="A321" s="5">
        <v>44662.49291159722</v>
      </c>
      <c r="B321" s="6" t="s">
        <v>9</v>
      </c>
      <c r="C321" s="7" t="s">
        <v>10</v>
      </c>
      <c r="D321" s="8" t="s">
        <v>84</v>
      </c>
      <c r="E321" s="10" t="s">
        <v>13</v>
      </c>
      <c r="F321" s="10" t="s">
        <v>13</v>
      </c>
      <c r="G321" s="10" t="s">
        <v>13</v>
      </c>
      <c r="H321" s="8" t="s">
        <v>15</v>
      </c>
      <c r="I321" s="8" t="s">
        <v>16</v>
      </c>
    </row>
    <row r="322" ht="15.75" customHeight="1">
      <c r="A322" s="5">
        <v>44662.49308728009</v>
      </c>
      <c r="B322" s="6" t="s">
        <v>9</v>
      </c>
      <c r="C322" s="7" t="s">
        <v>10</v>
      </c>
      <c r="D322" s="8" t="s">
        <v>30</v>
      </c>
      <c r="E322" s="10" t="s">
        <v>31</v>
      </c>
      <c r="F322" s="9" t="s">
        <v>41</v>
      </c>
      <c r="G322" s="10" t="s">
        <v>13</v>
      </c>
      <c r="H322" s="8" t="s">
        <v>15</v>
      </c>
      <c r="I322" s="8" t="s">
        <v>15</v>
      </c>
    </row>
    <row r="323" ht="15.75" customHeight="1">
      <c r="A323" s="5">
        <v>44662.49317291667</v>
      </c>
      <c r="B323" s="6" t="s">
        <v>9</v>
      </c>
      <c r="C323" s="7" t="s">
        <v>10</v>
      </c>
      <c r="D323" s="8" t="s">
        <v>85</v>
      </c>
      <c r="E323" s="9" t="s">
        <v>12</v>
      </c>
      <c r="F323" s="10" t="s">
        <v>13</v>
      </c>
      <c r="G323" s="9" t="s">
        <v>41</v>
      </c>
      <c r="H323" s="8" t="s">
        <v>24</v>
      </c>
      <c r="I323" s="8" t="s">
        <v>15</v>
      </c>
    </row>
    <row r="324" ht="15.75" customHeight="1">
      <c r="A324" s="5">
        <v>44662.493264895835</v>
      </c>
      <c r="B324" s="6" t="s">
        <v>9</v>
      </c>
      <c r="C324" s="7" t="s">
        <v>10</v>
      </c>
      <c r="D324" s="8" t="s">
        <v>40</v>
      </c>
      <c r="E324" s="9" t="s">
        <v>23</v>
      </c>
      <c r="F324" s="9" t="s">
        <v>14</v>
      </c>
      <c r="G324" s="9" t="s">
        <v>14</v>
      </c>
      <c r="H324" s="8" t="s">
        <v>24</v>
      </c>
      <c r="I324" s="8" t="s">
        <v>15</v>
      </c>
    </row>
    <row r="325" ht="15.75" customHeight="1">
      <c r="A325" s="5">
        <v>44662.493583414354</v>
      </c>
      <c r="B325" s="6" t="s">
        <v>21</v>
      </c>
      <c r="C325" s="7" t="s">
        <v>10</v>
      </c>
      <c r="D325" s="8" t="s">
        <v>11</v>
      </c>
      <c r="E325" s="10" t="s">
        <v>13</v>
      </c>
      <c r="F325" s="10" t="s">
        <v>13</v>
      </c>
      <c r="G325" s="9" t="s">
        <v>14</v>
      </c>
      <c r="H325" s="8" t="s">
        <v>16</v>
      </c>
      <c r="I325" s="8" t="s">
        <v>16</v>
      </c>
    </row>
    <row r="326" ht="15.75" customHeight="1">
      <c r="A326" s="5">
        <v>44662.493912997685</v>
      </c>
      <c r="B326" s="6" t="s">
        <v>9</v>
      </c>
      <c r="C326" s="7" t="s">
        <v>10</v>
      </c>
      <c r="D326" s="8" t="s">
        <v>11</v>
      </c>
      <c r="E326" s="9" t="s">
        <v>34</v>
      </c>
      <c r="F326" s="9" t="s">
        <v>41</v>
      </c>
      <c r="G326" s="9" t="s">
        <v>23</v>
      </c>
      <c r="H326" s="8" t="s">
        <v>16</v>
      </c>
      <c r="I326" s="8" t="s">
        <v>16</v>
      </c>
    </row>
    <row r="327" ht="15.75" customHeight="1">
      <c r="A327" s="5">
        <v>44662.49429269676</v>
      </c>
      <c r="B327" s="6" t="s">
        <v>9</v>
      </c>
      <c r="C327" s="7" t="s">
        <v>10</v>
      </c>
      <c r="D327" s="39" t="s">
        <v>50</v>
      </c>
      <c r="E327" s="10" t="s">
        <v>13</v>
      </c>
      <c r="F327" s="9" t="s">
        <v>23</v>
      </c>
      <c r="G327" s="10" t="s">
        <v>13</v>
      </c>
      <c r="H327" s="8" t="s">
        <v>24</v>
      </c>
      <c r="I327" s="8" t="s">
        <v>16</v>
      </c>
    </row>
    <row r="328" ht="15.75" customHeight="1">
      <c r="A328" s="5">
        <v>44662.49452202546</v>
      </c>
      <c r="B328" s="6" t="s">
        <v>21</v>
      </c>
      <c r="C328" s="7" t="s">
        <v>10</v>
      </c>
      <c r="D328" s="8" t="s">
        <v>11</v>
      </c>
      <c r="E328" s="9" t="s">
        <v>34</v>
      </c>
      <c r="F328" s="10" t="s">
        <v>13</v>
      </c>
      <c r="G328" s="9" t="s">
        <v>14</v>
      </c>
      <c r="H328" s="8" t="s">
        <v>16</v>
      </c>
      <c r="I328" s="8" t="s">
        <v>16</v>
      </c>
    </row>
    <row r="329" ht="15.75" customHeight="1">
      <c r="A329" s="5">
        <v>44662.49539064815</v>
      </c>
      <c r="B329" s="6" t="s">
        <v>35</v>
      </c>
      <c r="C329" s="7" t="s">
        <v>10</v>
      </c>
      <c r="D329" s="8" t="s">
        <v>11</v>
      </c>
      <c r="E329" s="10" t="s">
        <v>31</v>
      </c>
      <c r="F329" s="9" t="s">
        <v>41</v>
      </c>
      <c r="G329" s="9" t="s">
        <v>41</v>
      </c>
      <c r="H329" s="8" t="s">
        <v>16</v>
      </c>
      <c r="I329" s="8" t="s">
        <v>16</v>
      </c>
    </row>
    <row r="330" ht="15.75" customHeight="1">
      <c r="A330" s="5">
        <v>44662.49580240741</v>
      </c>
      <c r="B330" s="6" t="s">
        <v>9</v>
      </c>
      <c r="C330" s="7" t="s">
        <v>10</v>
      </c>
      <c r="D330" s="8" t="s">
        <v>40</v>
      </c>
      <c r="E330" s="9" t="s">
        <v>12</v>
      </c>
      <c r="F330" s="9" t="s">
        <v>14</v>
      </c>
      <c r="G330" s="10" t="s">
        <v>13</v>
      </c>
      <c r="H330" s="8" t="s">
        <v>24</v>
      </c>
      <c r="I330" s="8" t="s">
        <v>16</v>
      </c>
    </row>
    <row r="331" ht="15.75" customHeight="1">
      <c r="A331" s="5">
        <v>44662.495811076384</v>
      </c>
      <c r="B331" s="6" t="s">
        <v>9</v>
      </c>
      <c r="C331" s="7" t="s">
        <v>10</v>
      </c>
      <c r="D331" s="8" t="s">
        <v>11</v>
      </c>
      <c r="E331" s="9" t="s">
        <v>34</v>
      </c>
      <c r="F331" s="10" t="s">
        <v>31</v>
      </c>
      <c r="G331" s="10" t="s">
        <v>13</v>
      </c>
      <c r="H331" s="8" t="s">
        <v>24</v>
      </c>
      <c r="I331" s="8" t="s">
        <v>16</v>
      </c>
    </row>
    <row r="332" ht="15.75" customHeight="1">
      <c r="A332" s="5">
        <v>44662.49587811343</v>
      </c>
      <c r="B332" s="6" t="s">
        <v>9</v>
      </c>
      <c r="C332" s="7" t="s">
        <v>10</v>
      </c>
      <c r="D332" s="8" t="s">
        <v>46</v>
      </c>
      <c r="E332" s="9" t="s">
        <v>23</v>
      </c>
      <c r="F332" s="10" t="s">
        <v>31</v>
      </c>
      <c r="G332" s="10" t="s">
        <v>13</v>
      </c>
      <c r="H332" s="8" t="s">
        <v>16</v>
      </c>
      <c r="I332" s="8" t="s">
        <v>16</v>
      </c>
    </row>
    <row r="333" ht="15.75" customHeight="1">
      <c r="A333" s="5">
        <v>44662.49640224537</v>
      </c>
      <c r="B333" s="6" t="s">
        <v>35</v>
      </c>
      <c r="C333" s="7" t="s">
        <v>10</v>
      </c>
      <c r="D333" s="8" t="s">
        <v>22</v>
      </c>
      <c r="E333" s="9" t="s">
        <v>12</v>
      </c>
      <c r="F333" s="10" t="s">
        <v>13</v>
      </c>
      <c r="G333" s="9" t="s">
        <v>14</v>
      </c>
      <c r="H333" s="8" t="s">
        <v>15</v>
      </c>
      <c r="I333" s="8" t="s">
        <v>16</v>
      </c>
    </row>
    <row r="334" ht="15.75" customHeight="1">
      <c r="A334" s="5">
        <v>44662.49720802083</v>
      </c>
      <c r="B334" s="6" t="s">
        <v>35</v>
      </c>
      <c r="C334" s="7" t="s">
        <v>10</v>
      </c>
      <c r="D334" s="8" t="s">
        <v>11</v>
      </c>
      <c r="E334" s="9" t="s">
        <v>23</v>
      </c>
      <c r="F334" s="9" t="s">
        <v>23</v>
      </c>
      <c r="G334" s="9" t="s">
        <v>23</v>
      </c>
      <c r="H334" s="8" t="s">
        <v>16</v>
      </c>
      <c r="I334" s="8" t="s">
        <v>16</v>
      </c>
    </row>
    <row r="335" ht="15.75" customHeight="1">
      <c r="A335" s="5">
        <v>44663.60278498843</v>
      </c>
      <c r="B335" s="6" t="s">
        <v>35</v>
      </c>
      <c r="C335" s="7" t="s">
        <v>10</v>
      </c>
      <c r="D335" s="8" t="s">
        <v>11</v>
      </c>
      <c r="E335" s="10" t="s">
        <v>13</v>
      </c>
      <c r="F335" s="9" t="s">
        <v>14</v>
      </c>
      <c r="G335" s="9" t="s">
        <v>41</v>
      </c>
      <c r="H335" s="8" t="s">
        <v>15</v>
      </c>
      <c r="I335" s="8" t="s">
        <v>15</v>
      </c>
    </row>
    <row r="336" ht="15.75" customHeight="1">
      <c r="A336" s="5">
        <v>44663.60362851852</v>
      </c>
      <c r="B336" s="6" t="s">
        <v>9</v>
      </c>
      <c r="C336" s="7" t="s">
        <v>10</v>
      </c>
      <c r="D336" s="8" t="s">
        <v>30</v>
      </c>
      <c r="E336" s="9" t="s">
        <v>34</v>
      </c>
      <c r="F336" s="9" t="s">
        <v>41</v>
      </c>
      <c r="G336" s="9" t="s">
        <v>14</v>
      </c>
      <c r="H336" s="8" t="s">
        <v>24</v>
      </c>
      <c r="I336" s="8" t="s">
        <v>16</v>
      </c>
    </row>
    <row r="337" ht="15.75" customHeight="1">
      <c r="A337" s="5">
        <v>44663.61333758102</v>
      </c>
      <c r="B337" s="6" t="s">
        <v>9</v>
      </c>
      <c r="C337" s="7" t="s">
        <v>10</v>
      </c>
      <c r="D337" s="8" t="s">
        <v>11</v>
      </c>
      <c r="E337" s="9" t="s">
        <v>34</v>
      </c>
      <c r="F337" s="9" t="s">
        <v>41</v>
      </c>
      <c r="G337" s="9" t="s">
        <v>41</v>
      </c>
      <c r="H337" s="8" t="s">
        <v>16</v>
      </c>
      <c r="I337" s="8" t="s">
        <v>15</v>
      </c>
    </row>
    <row r="338" ht="15.75" customHeight="1">
      <c r="A338" s="5">
        <v>44663.62179584491</v>
      </c>
      <c r="B338" s="6" t="s">
        <v>21</v>
      </c>
      <c r="C338" s="7" t="s">
        <v>10</v>
      </c>
      <c r="D338" s="8" t="s">
        <v>55</v>
      </c>
      <c r="E338" s="9" t="s">
        <v>34</v>
      </c>
      <c r="F338" s="10" t="s">
        <v>13</v>
      </c>
      <c r="G338" s="10" t="s">
        <v>13</v>
      </c>
      <c r="H338" s="8" t="s">
        <v>16</v>
      </c>
      <c r="I338" s="8" t="s">
        <v>15</v>
      </c>
    </row>
    <row r="339" ht="15.75" customHeight="1">
      <c r="A339" s="5">
        <v>44663.62466398148</v>
      </c>
      <c r="B339" s="6" t="s">
        <v>9</v>
      </c>
      <c r="C339" s="7" t="s">
        <v>10</v>
      </c>
      <c r="D339" s="8" t="s">
        <v>40</v>
      </c>
      <c r="E339" s="9" t="s">
        <v>12</v>
      </c>
      <c r="F339" s="9" t="s">
        <v>41</v>
      </c>
      <c r="G339" s="9" t="s">
        <v>23</v>
      </c>
      <c r="H339" s="8" t="s">
        <v>24</v>
      </c>
      <c r="I339" s="8" t="s">
        <v>15</v>
      </c>
    </row>
    <row r="340" ht="15.75" customHeight="1">
      <c r="A340" s="5">
        <v>44663.626742569446</v>
      </c>
      <c r="B340" s="6" t="s">
        <v>9</v>
      </c>
      <c r="C340" s="7" t="s">
        <v>10</v>
      </c>
      <c r="D340" s="8" t="s">
        <v>11</v>
      </c>
      <c r="E340" s="10" t="s">
        <v>13</v>
      </c>
      <c r="F340" s="10" t="s">
        <v>13</v>
      </c>
      <c r="G340" s="9" t="s">
        <v>41</v>
      </c>
      <c r="H340" s="8" t="s">
        <v>15</v>
      </c>
      <c r="I340" s="8" t="s">
        <v>15</v>
      </c>
    </row>
    <row r="341" ht="15.75" customHeight="1">
      <c r="A341" s="5">
        <v>44663.64368043981</v>
      </c>
      <c r="B341" s="6" t="s">
        <v>21</v>
      </c>
      <c r="C341" s="7" t="s">
        <v>10</v>
      </c>
      <c r="D341" s="8" t="s">
        <v>54</v>
      </c>
      <c r="E341" s="9" t="s">
        <v>34</v>
      </c>
      <c r="F341" s="9" t="s">
        <v>23</v>
      </c>
      <c r="G341" s="9" t="s">
        <v>23</v>
      </c>
      <c r="H341" s="8" t="s">
        <v>15</v>
      </c>
      <c r="I341" s="8" t="s">
        <v>15</v>
      </c>
    </row>
    <row r="342" ht="15.75" customHeight="1">
      <c r="A342" s="5">
        <v>44663.652690324074</v>
      </c>
      <c r="B342" s="6" t="s">
        <v>9</v>
      </c>
      <c r="C342" s="7" t="s">
        <v>10</v>
      </c>
      <c r="D342" s="8" t="s">
        <v>11</v>
      </c>
      <c r="E342" s="10" t="s">
        <v>13</v>
      </c>
      <c r="F342" s="10" t="s">
        <v>13</v>
      </c>
      <c r="G342" s="9" t="s">
        <v>14</v>
      </c>
      <c r="H342" s="8" t="s">
        <v>16</v>
      </c>
      <c r="I342" s="8" t="s">
        <v>16</v>
      </c>
    </row>
    <row r="343" ht="15.75" customHeight="1">
      <c r="A343" s="5">
        <v>44663.68572771991</v>
      </c>
      <c r="B343" s="6" t="s">
        <v>9</v>
      </c>
      <c r="C343" s="7" t="s">
        <v>10</v>
      </c>
      <c r="D343" s="8" t="s">
        <v>30</v>
      </c>
      <c r="E343" s="9" t="s">
        <v>34</v>
      </c>
      <c r="F343" s="9" t="s">
        <v>23</v>
      </c>
      <c r="G343" s="9" t="s">
        <v>41</v>
      </c>
      <c r="H343" s="8" t="s">
        <v>24</v>
      </c>
      <c r="I343" s="8" t="s">
        <v>15</v>
      </c>
    </row>
    <row r="344" ht="15.75" customHeight="1">
      <c r="A344" s="5">
        <v>44663.76586760417</v>
      </c>
      <c r="B344" s="6" t="s">
        <v>9</v>
      </c>
      <c r="C344" s="7" t="s">
        <v>10</v>
      </c>
      <c r="D344" s="8" t="s">
        <v>11</v>
      </c>
      <c r="E344" s="9" t="s">
        <v>12</v>
      </c>
      <c r="F344" s="9" t="s">
        <v>41</v>
      </c>
      <c r="G344" s="10" t="s">
        <v>13</v>
      </c>
      <c r="H344" s="8" t="s">
        <v>16</v>
      </c>
      <c r="I344" s="8" t="s">
        <v>16</v>
      </c>
    </row>
    <row r="345" ht="15.75" customHeight="1">
      <c r="A345" s="5">
        <v>44663.91241980324</v>
      </c>
      <c r="B345" s="6" t="s">
        <v>9</v>
      </c>
      <c r="C345" s="7" t="s">
        <v>10</v>
      </c>
      <c r="D345" s="39" t="s">
        <v>50</v>
      </c>
      <c r="E345" s="9" t="s">
        <v>34</v>
      </c>
      <c r="F345" s="9" t="s">
        <v>41</v>
      </c>
      <c r="G345" s="9" t="s">
        <v>23</v>
      </c>
      <c r="H345" s="8" t="s">
        <v>16</v>
      </c>
      <c r="I345" s="8" t="s">
        <v>15</v>
      </c>
    </row>
    <row r="346" ht="15.75" customHeight="1">
      <c r="A346" s="5">
        <v>44664.417952118056</v>
      </c>
      <c r="B346" s="6" t="s">
        <v>21</v>
      </c>
      <c r="C346" s="7" t="s">
        <v>10</v>
      </c>
      <c r="D346" s="8" t="s">
        <v>11</v>
      </c>
      <c r="E346" s="10" t="s">
        <v>13</v>
      </c>
      <c r="F346" s="9" t="s">
        <v>23</v>
      </c>
      <c r="G346" s="9" t="s">
        <v>23</v>
      </c>
      <c r="H346" s="8" t="s">
        <v>16</v>
      </c>
      <c r="I346" s="8" t="s">
        <v>15</v>
      </c>
    </row>
    <row r="347" ht="15.75" customHeight="1">
      <c r="A347" s="5">
        <v>44664.419573657404</v>
      </c>
      <c r="B347" s="6" t="s">
        <v>21</v>
      </c>
      <c r="C347" s="7" t="s">
        <v>10</v>
      </c>
      <c r="D347" s="8" t="s">
        <v>30</v>
      </c>
      <c r="E347" s="9" t="s">
        <v>34</v>
      </c>
      <c r="F347" s="9" t="s">
        <v>23</v>
      </c>
      <c r="G347" s="10" t="s">
        <v>31</v>
      </c>
      <c r="H347" s="8" t="s">
        <v>16</v>
      </c>
      <c r="I347" s="8" t="s">
        <v>15</v>
      </c>
    </row>
    <row r="348" ht="15.75" customHeight="1">
      <c r="A348" s="5">
        <v>44664.4203609838</v>
      </c>
      <c r="B348" s="6" t="s">
        <v>21</v>
      </c>
      <c r="C348" s="7" t="s">
        <v>10</v>
      </c>
      <c r="D348" s="8" t="s">
        <v>11</v>
      </c>
      <c r="E348" s="10" t="s">
        <v>13</v>
      </c>
      <c r="F348" s="10" t="s">
        <v>13</v>
      </c>
      <c r="G348" s="9" t="s">
        <v>41</v>
      </c>
      <c r="H348" s="8" t="s">
        <v>16</v>
      </c>
      <c r="I348" s="8" t="s">
        <v>16</v>
      </c>
    </row>
    <row r="349" ht="15.75" customHeight="1">
      <c r="A349" s="5">
        <v>44664.420578854166</v>
      </c>
      <c r="B349" s="6" t="s">
        <v>21</v>
      </c>
      <c r="C349" s="7" t="s">
        <v>10</v>
      </c>
      <c r="D349" s="8" t="s">
        <v>30</v>
      </c>
      <c r="E349" s="9" t="s">
        <v>23</v>
      </c>
      <c r="F349" s="10" t="s">
        <v>31</v>
      </c>
      <c r="G349" s="9" t="s">
        <v>14</v>
      </c>
      <c r="H349" s="8" t="s">
        <v>16</v>
      </c>
      <c r="I349" s="8" t="s">
        <v>16</v>
      </c>
    </row>
    <row r="350" ht="15.75" customHeight="1">
      <c r="A350" s="5">
        <v>44664.42079775463</v>
      </c>
      <c r="B350" s="6" t="s">
        <v>21</v>
      </c>
      <c r="C350" s="7" t="s">
        <v>10</v>
      </c>
      <c r="D350" s="8" t="s">
        <v>30</v>
      </c>
      <c r="E350" s="10" t="s">
        <v>31</v>
      </c>
      <c r="F350" s="9" t="s">
        <v>41</v>
      </c>
      <c r="G350" s="9" t="s">
        <v>14</v>
      </c>
      <c r="H350" s="8" t="s">
        <v>16</v>
      </c>
      <c r="I350" s="8" t="s">
        <v>16</v>
      </c>
    </row>
    <row r="351" ht="15.75" customHeight="1">
      <c r="A351" s="5">
        <v>44664.42111618056</v>
      </c>
      <c r="B351" s="6" t="s">
        <v>9</v>
      </c>
      <c r="C351" s="7" t="s">
        <v>10</v>
      </c>
      <c r="D351" s="39" t="s">
        <v>83</v>
      </c>
      <c r="E351" s="9" t="s">
        <v>12</v>
      </c>
      <c r="F351" s="9" t="s">
        <v>41</v>
      </c>
      <c r="G351" s="9" t="s">
        <v>41</v>
      </c>
      <c r="H351" s="8" t="s">
        <v>15</v>
      </c>
      <c r="I351" s="8" t="s">
        <v>15</v>
      </c>
    </row>
    <row r="352" ht="15.75" customHeight="1">
      <c r="A352" s="5">
        <v>44664.4214566088</v>
      </c>
      <c r="B352" s="6" t="s">
        <v>9</v>
      </c>
      <c r="C352" s="7" t="s">
        <v>10</v>
      </c>
      <c r="D352" s="8" t="s">
        <v>30</v>
      </c>
      <c r="E352" s="9" t="s">
        <v>23</v>
      </c>
      <c r="F352" s="9" t="s">
        <v>41</v>
      </c>
      <c r="G352" s="9" t="s">
        <v>41</v>
      </c>
      <c r="H352" s="8" t="s">
        <v>24</v>
      </c>
      <c r="I352" s="8" t="s">
        <v>15</v>
      </c>
    </row>
    <row r="353" ht="15.75" customHeight="1">
      <c r="A353" s="5">
        <v>44664.4214619213</v>
      </c>
      <c r="B353" s="6" t="s">
        <v>9</v>
      </c>
      <c r="C353" s="7" t="s">
        <v>10</v>
      </c>
      <c r="D353" s="8" t="s">
        <v>68</v>
      </c>
      <c r="E353" s="9" t="s">
        <v>23</v>
      </c>
      <c r="F353" s="9" t="s">
        <v>14</v>
      </c>
      <c r="G353" s="9" t="s">
        <v>41</v>
      </c>
      <c r="H353" s="8" t="s">
        <v>24</v>
      </c>
      <c r="I353" s="8" t="s">
        <v>16</v>
      </c>
    </row>
    <row r="354" ht="15.75" customHeight="1">
      <c r="A354" s="5">
        <v>44664.421834444445</v>
      </c>
      <c r="B354" s="6" t="s">
        <v>35</v>
      </c>
      <c r="C354" s="7" t="s">
        <v>10</v>
      </c>
      <c r="D354" s="8" t="s">
        <v>30</v>
      </c>
      <c r="E354" s="9" t="s">
        <v>23</v>
      </c>
      <c r="F354" s="10" t="s">
        <v>13</v>
      </c>
      <c r="G354" s="9" t="s">
        <v>41</v>
      </c>
      <c r="H354" s="8" t="s">
        <v>16</v>
      </c>
      <c r="I354" s="8" t="s">
        <v>16</v>
      </c>
    </row>
    <row r="355" ht="15.75" customHeight="1">
      <c r="A355" s="5">
        <v>44664.421968298615</v>
      </c>
      <c r="B355" s="6" t="s">
        <v>9</v>
      </c>
      <c r="C355" s="7" t="s">
        <v>10</v>
      </c>
      <c r="D355" s="8" t="s">
        <v>40</v>
      </c>
      <c r="E355" s="9" t="s">
        <v>12</v>
      </c>
      <c r="F355" s="9" t="s">
        <v>14</v>
      </c>
      <c r="G355" s="9" t="s">
        <v>41</v>
      </c>
      <c r="H355" s="8" t="s">
        <v>15</v>
      </c>
      <c r="I355" s="8" t="s">
        <v>16</v>
      </c>
    </row>
    <row r="356" ht="15.75" customHeight="1">
      <c r="A356" s="5">
        <v>44664.4219816088</v>
      </c>
      <c r="B356" s="6" t="s">
        <v>21</v>
      </c>
      <c r="C356" s="7" t="s">
        <v>10</v>
      </c>
      <c r="D356" s="8" t="s">
        <v>11</v>
      </c>
      <c r="E356" s="10" t="s">
        <v>13</v>
      </c>
      <c r="F356" s="10" t="s">
        <v>13</v>
      </c>
      <c r="G356" s="10" t="s">
        <v>13</v>
      </c>
      <c r="H356" s="8" t="s">
        <v>15</v>
      </c>
      <c r="I356" s="8" t="s">
        <v>16</v>
      </c>
    </row>
    <row r="357" ht="15.75" customHeight="1">
      <c r="A357" s="5">
        <v>44664.42214546296</v>
      </c>
      <c r="B357" s="6" t="s">
        <v>9</v>
      </c>
      <c r="C357" s="7" t="s">
        <v>10</v>
      </c>
      <c r="D357" s="8" t="s">
        <v>86</v>
      </c>
      <c r="E357" s="10" t="s">
        <v>13</v>
      </c>
      <c r="F357" s="10" t="s">
        <v>13</v>
      </c>
      <c r="G357" s="10" t="s">
        <v>13</v>
      </c>
      <c r="H357" s="8" t="s">
        <v>15</v>
      </c>
      <c r="I357" s="8" t="s">
        <v>16</v>
      </c>
    </row>
    <row r="358" ht="15.75" customHeight="1">
      <c r="A358" s="5">
        <v>44664.42220565972</v>
      </c>
      <c r="B358" s="6" t="s">
        <v>21</v>
      </c>
      <c r="C358" s="7" t="s">
        <v>10</v>
      </c>
      <c r="D358" s="8" t="s">
        <v>11</v>
      </c>
      <c r="E358" s="9" t="s">
        <v>34</v>
      </c>
      <c r="F358" s="10" t="s">
        <v>13</v>
      </c>
      <c r="G358" s="10" t="s">
        <v>13</v>
      </c>
      <c r="H358" s="8" t="s">
        <v>16</v>
      </c>
      <c r="I358" s="8" t="s">
        <v>15</v>
      </c>
    </row>
    <row r="359" ht="15.75" customHeight="1">
      <c r="A359" s="5">
        <v>44664.42270905092</v>
      </c>
      <c r="B359" s="6" t="s">
        <v>21</v>
      </c>
      <c r="C359" s="7" t="s">
        <v>10</v>
      </c>
      <c r="D359" s="8" t="s">
        <v>11</v>
      </c>
      <c r="E359" s="9" t="s">
        <v>34</v>
      </c>
      <c r="F359" s="9" t="s">
        <v>41</v>
      </c>
      <c r="G359" s="10" t="s">
        <v>13</v>
      </c>
      <c r="H359" s="8" t="s">
        <v>24</v>
      </c>
      <c r="I359" s="8" t="s">
        <v>15</v>
      </c>
    </row>
    <row r="360" ht="15.75" customHeight="1">
      <c r="A360" s="5">
        <v>44664.42282298611</v>
      </c>
      <c r="B360" s="6" t="s">
        <v>21</v>
      </c>
      <c r="C360" s="7" t="s">
        <v>10</v>
      </c>
      <c r="D360" s="8" t="s">
        <v>11</v>
      </c>
      <c r="E360" s="9" t="s">
        <v>23</v>
      </c>
      <c r="F360" s="9" t="s">
        <v>41</v>
      </c>
      <c r="G360" s="9" t="s">
        <v>23</v>
      </c>
      <c r="H360" s="8" t="s">
        <v>16</v>
      </c>
      <c r="I360" s="8" t="s">
        <v>15</v>
      </c>
    </row>
    <row r="361" ht="15.75" customHeight="1">
      <c r="A361" s="5">
        <v>44664.423013506945</v>
      </c>
      <c r="B361" s="6" t="s">
        <v>21</v>
      </c>
      <c r="C361" s="7" t="s">
        <v>10</v>
      </c>
      <c r="D361" s="8" t="s">
        <v>50</v>
      </c>
      <c r="E361" s="9" t="s">
        <v>12</v>
      </c>
      <c r="F361" s="9" t="s">
        <v>41</v>
      </c>
      <c r="G361" s="9" t="s">
        <v>41</v>
      </c>
      <c r="H361" s="8" t="s">
        <v>16</v>
      </c>
      <c r="I361" s="8" t="s">
        <v>16</v>
      </c>
    </row>
    <row r="362" ht="15.75" customHeight="1">
      <c r="A362" s="5">
        <v>44664.42345609954</v>
      </c>
      <c r="B362" s="6" t="s">
        <v>9</v>
      </c>
      <c r="C362" s="7" t="s">
        <v>10</v>
      </c>
      <c r="D362" s="8" t="s">
        <v>40</v>
      </c>
      <c r="E362" s="9" t="s">
        <v>23</v>
      </c>
      <c r="F362" s="9" t="s">
        <v>14</v>
      </c>
      <c r="G362" s="9" t="s">
        <v>41</v>
      </c>
      <c r="H362" s="8" t="s">
        <v>16</v>
      </c>
      <c r="I362" s="8" t="s">
        <v>15</v>
      </c>
    </row>
    <row r="363" ht="15.75" customHeight="1">
      <c r="A363" s="5">
        <v>44664.4236568287</v>
      </c>
      <c r="B363" s="6" t="s">
        <v>9</v>
      </c>
      <c r="C363" s="7" t="s">
        <v>10</v>
      </c>
      <c r="D363" s="8" t="s">
        <v>40</v>
      </c>
      <c r="E363" s="10" t="s">
        <v>13</v>
      </c>
      <c r="F363" s="9" t="s">
        <v>41</v>
      </c>
      <c r="G363" s="9" t="s">
        <v>14</v>
      </c>
      <c r="H363" s="8" t="s">
        <v>15</v>
      </c>
      <c r="I363" s="8" t="s">
        <v>16</v>
      </c>
    </row>
    <row r="364" ht="15.75" customHeight="1">
      <c r="A364" s="5">
        <v>44664.42373790509</v>
      </c>
      <c r="B364" s="6" t="s">
        <v>9</v>
      </c>
      <c r="C364" s="7" t="s">
        <v>10</v>
      </c>
      <c r="D364" s="8" t="s">
        <v>11</v>
      </c>
      <c r="E364" s="9" t="s">
        <v>23</v>
      </c>
      <c r="F364" s="10" t="s">
        <v>13</v>
      </c>
      <c r="G364" s="9" t="s">
        <v>41</v>
      </c>
      <c r="H364" s="8" t="s">
        <v>16</v>
      </c>
      <c r="I364" s="8" t="s">
        <v>15</v>
      </c>
    </row>
    <row r="365" ht="15.75" customHeight="1">
      <c r="A365" s="5">
        <v>44664.42426605324</v>
      </c>
      <c r="B365" s="6" t="s">
        <v>9</v>
      </c>
      <c r="C365" s="7" t="s">
        <v>10</v>
      </c>
      <c r="D365" s="8" t="s">
        <v>68</v>
      </c>
      <c r="E365" s="9" t="s">
        <v>34</v>
      </c>
      <c r="F365" s="9" t="s">
        <v>41</v>
      </c>
      <c r="G365" s="9" t="s">
        <v>14</v>
      </c>
      <c r="H365" s="8" t="s">
        <v>15</v>
      </c>
      <c r="I365" s="8" t="s">
        <v>15</v>
      </c>
    </row>
    <row r="366" ht="15.75" customHeight="1">
      <c r="A366" s="5">
        <v>44664.42530055555</v>
      </c>
      <c r="B366" s="6" t="s">
        <v>21</v>
      </c>
      <c r="C366" s="7" t="s">
        <v>10</v>
      </c>
      <c r="D366" s="8" t="s">
        <v>50</v>
      </c>
      <c r="E366" s="10" t="s">
        <v>13</v>
      </c>
      <c r="F366" s="9" t="s">
        <v>14</v>
      </c>
      <c r="G366" s="10" t="s">
        <v>31</v>
      </c>
      <c r="H366" s="8" t="s">
        <v>16</v>
      </c>
      <c r="I366" s="8" t="s">
        <v>16</v>
      </c>
    </row>
    <row r="367" ht="15.75" customHeight="1">
      <c r="A367" s="5">
        <v>44664.42592383102</v>
      </c>
      <c r="B367" s="6" t="s">
        <v>9</v>
      </c>
      <c r="C367" s="7" t="s">
        <v>10</v>
      </c>
      <c r="D367" s="8" t="s">
        <v>30</v>
      </c>
      <c r="E367" s="9" t="s">
        <v>23</v>
      </c>
      <c r="F367" s="9" t="s">
        <v>23</v>
      </c>
      <c r="G367" s="9" t="s">
        <v>41</v>
      </c>
      <c r="H367" s="8" t="s">
        <v>16</v>
      </c>
      <c r="I367" s="8" t="s">
        <v>16</v>
      </c>
    </row>
    <row r="368" ht="15.75" customHeight="1">
      <c r="A368" s="5">
        <v>44665.35155528935</v>
      </c>
      <c r="B368" s="6" t="s">
        <v>21</v>
      </c>
      <c r="C368" s="7" t="s">
        <v>10</v>
      </c>
      <c r="D368" s="8" t="s">
        <v>68</v>
      </c>
      <c r="E368" s="9" t="s">
        <v>12</v>
      </c>
      <c r="F368" s="9" t="s">
        <v>14</v>
      </c>
      <c r="G368" s="9" t="s">
        <v>41</v>
      </c>
      <c r="H368" s="8" t="s">
        <v>24</v>
      </c>
      <c r="I368" s="8" t="s">
        <v>16</v>
      </c>
    </row>
    <row r="369" ht="15.75" customHeight="1">
      <c r="A369" s="5">
        <v>44665.352672037036</v>
      </c>
      <c r="B369" s="6" t="s">
        <v>9</v>
      </c>
      <c r="C369" s="7" t="s">
        <v>10</v>
      </c>
      <c r="D369" s="8" t="s">
        <v>87</v>
      </c>
      <c r="E369" s="9" t="s">
        <v>12</v>
      </c>
      <c r="F369" s="9" t="s">
        <v>23</v>
      </c>
      <c r="G369" s="9" t="s">
        <v>23</v>
      </c>
      <c r="H369" s="8" t="s">
        <v>16</v>
      </c>
      <c r="I369" s="8" t="s">
        <v>16</v>
      </c>
    </row>
    <row r="370" ht="15.75" customHeight="1">
      <c r="A370" s="5">
        <v>44665.3531424074</v>
      </c>
      <c r="B370" s="6" t="s">
        <v>9</v>
      </c>
      <c r="C370" s="7" t="s">
        <v>10</v>
      </c>
      <c r="D370" s="8" t="s">
        <v>40</v>
      </c>
      <c r="E370" s="9" t="s">
        <v>34</v>
      </c>
      <c r="F370" s="9" t="s">
        <v>41</v>
      </c>
      <c r="G370" s="10" t="s">
        <v>13</v>
      </c>
      <c r="H370" s="8" t="s">
        <v>15</v>
      </c>
      <c r="I370" s="8" t="s">
        <v>16</v>
      </c>
    </row>
    <row r="371" ht="15.75" customHeight="1">
      <c r="A371" s="5">
        <v>44665.354037060184</v>
      </c>
      <c r="B371" s="6" t="s">
        <v>35</v>
      </c>
      <c r="C371" s="7" t="s">
        <v>10</v>
      </c>
      <c r="D371" s="8" t="s">
        <v>40</v>
      </c>
      <c r="E371" s="9" t="s">
        <v>34</v>
      </c>
      <c r="F371" s="10" t="s">
        <v>13</v>
      </c>
      <c r="G371" s="9" t="s">
        <v>14</v>
      </c>
      <c r="H371" s="8" t="s">
        <v>24</v>
      </c>
      <c r="I371" s="8" t="s">
        <v>16</v>
      </c>
    </row>
    <row r="372" ht="15.75" customHeight="1">
      <c r="A372" s="5">
        <v>44665.35431069444</v>
      </c>
      <c r="B372" s="6" t="s">
        <v>9</v>
      </c>
      <c r="C372" s="7" t="s">
        <v>10</v>
      </c>
      <c r="D372" s="8" t="s">
        <v>88</v>
      </c>
      <c r="E372" s="9" t="s">
        <v>12</v>
      </c>
      <c r="F372" s="9" t="s">
        <v>14</v>
      </c>
      <c r="G372" s="9" t="s">
        <v>14</v>
      </c>
      <c r="H372" s="8" t="s">
        <v>15</v>
      </c>
      <c r="I372" s="8" t="s">
        <v>16</v>
      </c>
    </row>
    <row r="373" ht="15.75" customHeight="1">
      <c r="A373" s="5">
        <v>44665.35437696759</v>
      </c>
      <c r="B373" s="6" t="s">
        <v>9</v>
      </c>
      <c r="C373" s="7" t="s">
        <v>10</v>
      </c>
      <c r="D373" s="8" t="s">
        <v>68</v>
      </c>
      <c r="E373" s="10" t="s">
        <v>13</v>
      </c>
      <c r="F373" s="10" t="s">
        <v>31</v>
      </c>
      <c r="G373" s="9" t="s">
        <v>41</v>
      </c>
      <c r="H373" s="8" t="s">
        <v>16</v>
      </c>
      <c r="I373" s="8" t="s">
        <v>16</v>
      </c>
    </row>
    <row r="374" ht="15.75" customHeight="1">
      <c r="A374" s="5">
        <v>44665.35447331019</v>
      </c>
      <c r="B374" s="6" t="s">
        <v>35</v>
      </c>
      <c r="C374" s="7" t="s">
        <v>10</v>
      </c>
      <c r="D374" s="8" t="s">
        <v>11</v>
      </c>
      <c r="E374" s="10" t="s">
        <v>13</v>
      </c>
      <c r="F374" s="10" t="s">
        <v>13</v>
      </c>
      <c r="G374" s="10" t="s">
        <v>13</v>
      </c>
      <c r="H374" s="8" t="s">
        <v>16</v>
      </c>
      <c r="I374" s="8" t="s">
        <v>16</v>
      </c>
    </row>
    <row r="375" ht="15.75" customHeight="1">
      <c r="A375" s="5">
        <v>44665.3545506713</v>
      </c>
      <c r="B375" s="6" t="s">
        <v>9</v>
      </c>
      <c r="C375" s="7" t="s">
        <v>10</v>
      </c>
      <c r="D375" s="8" t="s">
        <v>11</v>
      </c>
      <c r="E375" s="9" t="s">
        <v>12</v>
      </c>
      <c r="F375" s="10" t="s">
        <v>13</v>
      </c>
      <c r="G375" s="9" t="s">
        <v>41</v>
      </c>
      <c r="H375" s="8" t="s">
        <v>16</v>
      </c>
      <c r="I375" s="8" t="s">
        <v>16</v>
      </c>
    </row>
    <row r="376" ht="15.75" customHeight="1">
      <c r="A376" s="5">
        <v>44665.35481085649</v>
      </c>
      <c r="B376" s="6" t="s">
        <v>21</v>
      </c>
      <c r="C376" s="7" t="s">
        <v>10</v>
      </c>
      <c r="D376" s="8" t="s">
        <v>50</v>
      </c>
      <c r="E376" s="10" t="s">
        <v>13</v>
      </c>
      <c r="F376" s="9" t="s">
        <v>41</v>
      </c>
      <c r="G376" s="10" t="s">
        <v>13</v>
      </c>
      <c r="H376" s="8" t="s">
        <v>24</v>
      </c>
      <c r="I376" s="8" t="s">
        <v>15</v>
      </c>
    </row>
    <row r="377" ht="15.75" customHeight="1">
      <c r="A377" s="5">
        <v>44665.35483314814</v>
      </c>
      <c r="B377" s="6" t="s">
        <v>9</v>
      </c>
      <c r="C377" s="7" t="s">
        <v>10</v>
      </c>
      <c r="D377" s="8" t="s">
        <v>11</v>
      </c>
      <c r="E377" s="9" t="s">
        <v>23</v>
      </c>
      <c r="F377" s="10" t="s">
        <v>13</v>
      </c>
      <c r="G377" s="9" t="s">
        <v>23</v>
      </c>
      <c r="H377" s="8" t="s">
        <v>24</v>
      </c>
      <c r="I377" s="8" t="s">
        <v>16</v>
      </c>
    </row>
    <row r="378" ht="15.75" customHeight="1">
      <c r="A378" s="5">
        <v>44665.35504003472</v>
      </c>
      <c r="B378" s="6" t="s">
        <v>35</v>
      </c>
      <c r="C378" s="7" t="s">
        <v>10</v>
      </c>
      <c r="D378" s="8" t="s">
        <v>11</v>
      </c>
      <c r="E378" s="10" t="s">
        <v>13</v>
      </c>
      <c r="F378" s="10" t="s">
        <v>13</v>
      </c>
      <c r="G378" s="10" t="s">
        <v>13</v>
      </c>
      <c r="H378" s="8" t="s">
        <v>16</v>
      </c>
      <c r="I378" s="8" t="s">
        <v>16</v>
      </c>
    </row>
    <row r="379" ht="15.75" customHeight="1">
      <c r="A379" s="5">
        <v>44665.35519623842</v>
      </c>
      <c r="B379" s="6" t="s">
        <v>21</v>
      </c>
      <c r="C379" s="7" t="s">
        <v>10</v>
      </c>
      <c r="D379" s="8" t="s">
        <v>44</v>
      </c>
      <c r="E379" s="9" t="s">
        <v>12</v>
      </c>
      <c r="F379" s="9" t="s">
        <v>23</v>
      </c>
      <c r="G379" s="9" t="s">
        <v>41</v>
      </c>
      <c r="H379" s="8" t="s">
        <v>16</v>
      </c>
      <c r="I379" s="8" t="s">
        <v>16</v>
      </c>
    </row>
    <row r="380" ht="15.75" customHeight="1">
      <c r="A380" s="5">
        <v>44665.35556894676</v>
      </c>
      <c r="B380" s="6" t="s">
        <v>9</v>
      </c>
      <c r="C380" s="7" t="s">
        <v>10</v>
      </c>
      <c r="D380" s="8" t="s">
        <v>40</v>
      </c>
      <c r="E380" s="9" t="s">
        <v>23</v>
      </c>
      <c r="F380" s="9" t="s">
        <v>23</v>
      </c>
      <c r="G380" s="9" t="s">
        <v>14</v>
      </c>
      <c r="H380" s="8" t="s">
        <v>16</v>
      </c>
      <c r="I380" s="8" t="s">
        <v>16</v>
      </c>
    </row>
    <row r="381" ht="15.75" customHeight="1">
      <c r="A381" s="5">
        <v>44665.35568565972</v>
      </c>
      <c r="B381" s="6" t="s">
        <v>9</v>
      </c>
      <c r="C381" s="7" t="s">
        <v>10</v>
      </c>
      <c r="D381" s="8" t="s">
        <v>11</v>
      </c>
      <c r="E381" s="10" t="s">
        <v>13</v>
      </c>
      <c r="F381" s="9" t="s">
        <v>41</v>
      </c>
      <c r="G381" s="9" t="s">
        <v>14</v>
      </c>
      <c r="H381" s="8" t="s">
        <v>24</v>
      </c>
      <c r="I381" s="8" t="s">
        <v>16</v>
      </c>
    </row>
    <row r="382" ht="15.75" customHeight="1">
      <c r="A382" s="5">
        <v>44665.35583675926</v>
      </c>
      <c r="B382" s="6" t="s">
        <v>21</v>
      </c>
      <c r="C382" s="7" t="s">
        <v>10</v>
      </c>
      <c r="D382" s="8" t="s">
        <v>11</v>
      </c>
      <c r="E382" s="10" t="s">
        <v>13</v>
      </c>
      <c r="F382" s="9" t="s">
        <v>41</v>
      </c>
      <c r="G382" s="9" t="s">
        <v>41</v>
      </c>
      <c r="H382" s="8" t="s">
        <v>24</v>
      </c>
      <c r="I382" s="8" t="s">
        <v>16</v>
      </c>
    </row>
    <row r="383" ht="15.75" customHeight="1">
      <c r="A383" s="5">
        <v>44665.356091539354</v>
      </c>
      <c r="B383" s="6" t="s">
        <v>9</v>
      </c>
      <c r="C383" s="7" t="s">
        <v>10</v>
      </c>
      <c r="D383" s="8" t="s">
        <v>68</v>
      </c>
      <c r="E383" s="10" t="s">
        <v>13</v>
      </c>
      <c r="F383" s="9" t="s">
        <v>41</v>
      </c>
      <c r="G383" s="10" t="s">
        <v>13</v>
      </c>
      <c r="H383" s="8" t="s">
        <v>15</v>
      </c>
      <c r="I383" s="8" t="s">
        <v>16</v>
      </c>
    </row>
    <row r="384" ht="15.75" customHeight="1">
      <c r="A384" s="5">
        <v>44665.35622046296</v>
      </c>
      <c r="B384" s="6" t="s">
        <v>9</v>
      </c>
      <c r="C384" s="7" t="s">
        <v>10</v>
      </c>
      <c r="D384" s="8" t="s">
        <v>11</v>
      </c>
      <c r="E384" s="10" t="s">
        <v>13</v>
      </c>
      <c r="F384" s="10" t="s">
        <v>13</v>
      </c>
      <c r="G384" s="10" t="s">
        <v>13</v>
      </c>
      <c r="H384" s="8" t="s">
        <v>15</v>
      </c>
      <c r="I384" s="8" t="s">
        <v>16</v>
      </c>
    </row>
    <row r="385" ht="15.75" customHeight="1">
      <c r="A385" s="5">
        <v>44665.356469652776</v>
      </c>
      <c r="B385" s="6" t="s">
        <v>9</v>
      </c>
      <c r="C385" s="7" t="s">
        <v>10</v>
      </c>
      <c r="D385" s="8" t="s">
        <v>68</v>
      </c>
      <c r="E385" s="9" t="s">
        <v>12</v>
      </c>
      <c r="F385" s="9" t="s">
        <v>41</v>
      </c>
      <c r="G385" s="9" t="s">
        <v>23</v>
      </c>
      <c r="H385" s="8" t="s">
        <v>24</v>
      </c>
      <c r="I385" s="8" t="s">
        <v>16</v>
      </c>
    </row>
    <row r="386" ht="15.75" customHeight="1">
      <c r="A386" s="5">
        <v>44665.356507199074</v>
      </c>
      <c r="B386" s="6" t="s">
        <v>21</v>
      </c>
      <c r="C386" s="7" t="s">
        <v>10</v>
      </c>
      <c r="D386" s="8" t="s">
        <v>11</v>
      </c>
      <c r="E386" s="10" t="s">
        <v>13</v>
      </c>
      <c r="F386" s="10" t="s">
        <v>13</v>
      </c>
      <c r="G386" s="10" t="s">
        <v>13</v>
      </c>
      <c r="H386" s="8" t="s">
        <v>24</v>
      </c>
      <c r="I386" s="8" t="s">
        <v>16</v>
      </c>
    </row>
    <row r="387" ht="15.75" customHeight="1">
      <c r="A387" s="5">
        <v>44665.35754861111</v>
      </c>
      <c r="B387" s="6" t="s">
        <v>9</v>
      </c>
      <c r="C387" s="7" t="s">
        <v>10</v>
      </c>
      <c r="D387" s="8" t="s">
        <v>11</v>
      </c>
      <c r="E387" s="9" t="s">
        <v>23</v>
      </c>
      <c r="F387" s="10" t="s">
        <v>13</v>
      </c>
      <c r="G387" s="9" t="s">
        <v>14</v>
      </c>
      <c r="H387" s="8" t="s">
        <v>16</v>
      </c>
      <c r="I387" s="8" t="s">
        <v>16</v>
      </c>
    </row>
    <row r="388" ht="15.75" customHeight="1">
      <c r="A388" s="5">
        <v>44665.36442817129</v>
      </c>
      <c r="B388" s="6" t="s">
        <v>9</v>
      </c>
      <c r="C388" s="7" t="s">
        <v>10</v>
      </c>
      <c r="D388" s="8" t="s">
        <v>53</v>
      </c>
      <c r="E388" s="9" t="s">
        <v>34</v>
      </c>
      <c r="F388" s="9" t="s">
        <v>41</v>
      </c>
      <c r="G388" s="9" t="s">
        <v>14</v>
      </c>
      <c r="H388" s="8" t="s">
        <v>15</v>
      </c>
      <c r="I388" s="8" t="s">
        <v>16</v>
      </c>
    </row>
    <row r="389" ht="15.75" customHeight="1">
      <c r="A389" s="5">
        <v>44665.3688328125</v>
      </c>
      <c r="B389" s="6" t="s">
        <v>9</v>
      </c>
      <c r="C389" s="7" t="s">
        <v>10</v>
      </c>
      <c r="D389" s="8" t="s">
        <v>89</v>
      </c>
      <c r="E389" s="9" t="s">
        <v>12</v>
      </c>
      <c r="F389" s="9" t="s">
        <v>41</v>
      </c>
      <c r="G389" s="9" t="s">
        <v>23</v>
      </c>
      <c r="H389" s="8" t="s">
        <v>16</v>
      </c>
      <c r="I389" s="8" t="s">
        <v>15</v>
      </c>
    </row>
    <row r="390" ht="15.75" customHeight="1">
      <c r="A390" s="5">
        <v>44665.373811805555</v>
      </c>
      <c r="B390" s="6" t="s">
        <v>9</v>
      </c>
      <c r="C390" s="7" t="s">
        <v>10</v>
      </c>
      <c r="D390" s="8" t="s">
        <v>90</v>
      </c>
      <c r="E390" s="10" t="s">
        <v>13</v>
      </c>
      <c r="F390" s="9" t="s">
        <v>41</v>
      </c>
      <c r="G390" s="9" t="s">
        <v>41</v>
      </c>
      <c r="H390" s="8" t="s">
        <v>15</v>
      </c>
      <c r="I390" s="8" t="s">
        <v>16</v>
      </c>
    </row>
    <row r="391" ht="15.75" customHeight="1">
      <c r="A391" s="5">
        <v>44665.4675003125</v>
      </c>
      <c r="B391" s="6" t="s">
        <v>9</v>
      </c>
      <c r="C391" s="7" t="s">
        <v>10</v>
      </c>
      <c r="D391" s="8" t="s">
        <v>40</v>
      </c>
      <c r="E391" s="9" t="s">
        <v>23</v>
      </c>
      <c r="F391" s="9" t="s">
        <v>41</v>
      </c>
      <c r="G391" s="9" t="s">
        <v>41</v>
      </c>
      <c r="H391" s="8" t="s">
        <v>16</v>
      </c>
      <c r="I391" s="8" t="s">
        <v>16</v>
      </c>
    </row>
    <row r="392" ht="15.75" customHeight="1">
      <c r="A392" s="5">
        <v>44665.468974641204</v>
      </c>
      <c r="B392" s="6" t="s">
        <v>9</v>
      </c>
      <c r="C392" s="7" t="s">
        <v>10</v>
      </c>
      <c r="D392" s="8" t="s">
        <v>68</v>
      </c>
      <c r="E392" s="9" t="s">
        <v>34</v>
      </c>
      <c r="F392" s="10" t="s">
        <v>13</v>
      </c>
      <c r="G392" s="10" t="s">
        <v>13</v>
      </c>
      <c r="H392" s="8" t="s">
        <v>15</v>
      </c>
      <c r="I392" s="8" t="s">
        <v>15</v>
      </c>
    </row>
    <row r="393" ht="15.75" customHeight="1">
      <c r="A393" s="5">
        <v>44665.472042719906</v>
      </c>
      <c r="B393" s="6" t="s">
        <v>9</v>
      </c>
      <c r="C393" s="7" t="s">
        <v>10</v>
      </c>
      <c r="D393" s="8" t="s">
        <v>40</v>
      </c>
      <c r="E393" s="10" t="s">
        <v>13</v>
      </c>
      <c r="F393" s="10" t="s">
        <v>13</v>
      </c>
      <c r="G393" s="9" t="s">
        <v>23</v>
      </c>
      <c r="H393" s="8" t="s">
        <v>16</v>
      </c>
      <c r="I393" s="8" t="s">
        <v>16</v>
      </c>
    </row>
    <row r="394" ht="15.75" customHeight="1">
      <c r="A394" s="5">
        <v>44665.60425256944</v>
      </c>
      <c r="B394" s="6" t="s">
        <v>9</v>
      </c>
      <c r="C394" s="7" t="s">
        <v>10</v>
      </c>
      <c r="D394" s="8" t="s">
        <v>30</v>
      </c>
      <c r="E394" s="9" t="s">
        <v>23</v>
      </c>
      <c r="F394" s="9" t="s">
        <v>23</v>
      </c>
      <c r="G394" s="9" t="s">
        <v>23</v>
      </c>
      <c r="H394" s="8" t="s">
        <v>16</v>
      </c>
      <c r="I394" s="8" t="s">
        <v>15</v>
      </c>
    </row>
    <row r="395" ht="15.75" customHeight="1">
      <c r="A395" s="5">
        <v>44665.67889252315</v>
      </c>
      <c r="B395" s="6" t="s">
        <v>9</v>
      </c>
      <c r="C395" s="7" t="s">
        <v>10</v>
      </c>
      <c r="D395" s="8" t="s">
        <v>91</v>
      </c>
      <c r="E395" s="9" t="s">
        <v>12</v>
      </c>
      <c r="F395" s="9" t="s">
        <v>41</v>
      </c>
      <c r="G395" s="9" t="s">
        <v>41</v>
      </c>
      <c r="H395" s="8" t="s">
        <v>24</v>
      </c>
      <c r="I395" s="8" t="s">
        <v>16</v>
      </c>
    </row>
    <row r="396" ht="15.75" customHeight="1">
      <c r="A396" s="5">
        <v>44665.777</v>
      </c>
      <c r="B396" s="6" t="s">
        <v>9</v>
      </c>
      <c r="C396" s="7" t="s">
        <v>10</v>
      </c>
      <c r="D396" s="8" t="s">
        <v>11</v>
      </c>
      <c r="E396" s="10" t="s">
        <v>13</v>
      </c>
      <c r="F396" s="10" t="s">
        <v>13</v>
      </c>
      <c r="G396" s="9" t="s">
        <v>41</v>
      </c>
      <c r="H396" s="8" t="s">
        <v>15</v>
      </c>
      <c r="I396" s="8" t="s">
        <v>16</v>
      </c>
    </row>
    <row r="397" ht="15.75" customHeight="1">
      <c r="A397" s="5">
        <v>44659.73955277778</v>
      </c>
      <c r="B397" s="6" t="s">
        <v>9</v>
      </c>
      <c r="C397" s="7" t="s">
        <v>10</v>
      </c>
      <c r="D397" s="8" t="s">
        <v>30</v>
      </c>
      <c r="E397" s="9" t="s">
        <v>23</v>
      </c>
      <c r="F397" s="10" t="s">
        <v>13</v>
      </c>
      <c r="G397" s="10" t="s">
        <v>13</v>
      </c>
      <c r="H397" s="8" t="s">
        <v>15</v>
      </c>
      <c r="I397" s="8" t="s">
        <v>15</v>
      </c>
    </row>
    <row r="398" ht="15.75" customHeight="1">
      <c r="A398" s="5">
        <v>44659.73959856482</v>
      </c>
      <c r="B398" s="6" t="s">
        <v>21</v>
      </c>
      <c r="C398" s="7" t="s">
        <v>10</v>
      </c>
      <c r="D398" s="8" t="s">
        <v>11</v>
      </c>
      <c r="E398" s="9" t="s">
        <v>23</v>
      </c>
      <c r="F398" s="9" t="s">
        <v>23</v>
      </c>
      <c r="G398" s="9" t="s">
        <v>41</v>
      </c>
      <c r="H398" s="8" t="s">
        <v>16</v>
      </c>
      <c r="I398" s="8" t="s">
        <v>15</v>
      </c>
    </row>
    <row r="399" ht="15.75" customHeight="1">
      <c r="A399" s="5">
        <v>44659.739961087966</v>
      </c>
      <c r="B399" s="6" t="s">
        <v>9</v>
      </c>
      <c r="C399" s="7" t="s">
        <v>10</v>
      </c>
      <c r="D399" s="8" t="s">
        <v>30</v>
      </c>
      <c r="E399" s="9" t="s">
        <v>23</v>
      </c>
      <c r="F399" s="9" t="s">
        <v>23</v>
      </c>
      <c r="G399" s="9" t="s">
        <v>41</v>
      </c>
      <c r="H399" s="8" t="s">
        <v>15</v>
      </c>
      <c r="I399" s="8" t="s">
        <v>16</v>
      </c>
    </row>
    <row r="400" ht="15.75" customHeight="1">
      <c r="A400" s="5">
        <v>44659.74618689815</v>
      </c>
      <c r="B400" s="6" t="s">
        <v>9</v>
      </c>
      <c r="C400" s="7" t="s">
        <v>10</v>
      </c>
      <c r="D400" s="8" t="s">
        <v>30</v>
      </c>
      <c r="E400" s="9" t="s">
        <v>23</v>
      </c>
      <c r="F400" s="9" t="s">
        <v>41</v>
      </c>
      <c r="G400" s="9" t="s">
        <v>41</v>
      </c>
      <c r="H400" s="8" t="s">
        <v>15</v>
      </c>
      <c r="I400" s="8" t="s">
        <v>16</v>
      </c>
    </row>
    <row r="401" ht="15.75" customHeight="1">
      <c r="A401" s="5">
        <v>44659.758543564814</v>
      </c>
      <c r="B401" s="6" t="s">
        <v>9</v>
      </c>
      <c r="C401" s="7" t="s">
        <v>10</v>
      </c>
      <c r="D401" s="8" t="s">
        <v>30</v>
      </c>
      <c r="E401" s="9" t="s">
        <v>23</v>
      </c>
      <c r="F401" s="10" t="s">
        <v>31</v>
      </c>
      <c r="G401" s="10" t="s">
        <v>13</v>
      </c>
      <c r="H401" s="8" t="s">
        <v>15</v>
      </c>
      <c r="I401" s="8" t="s">
        <v>15</v>
      </c>
    </row>
    <row r="402" ht="15.75" customHeight="1">
      <c r="A402" s="5">
        <v>44659.79669315972</v>
      </c>
      <c r="B402" s="6" t="s">
        <v>21</v>
      </c>
      <c r="C402" s="7" t="s">
        <v>10</v>
      </c>
      <c r="D402" s="8" t="s">
        <v>30</v>
      </c>
      <c r="E402" s="10" t="s">
        <v>31</v>
      </c>
      <c r="F402" s="10" t="s">
        <v>31</v>
      </c>
      <c r="G402" s="10" t="s">
        <v>31</v>
      </c>
      <c r="H402" s="8" t="s">
        <v>15</v>
      </c>
      <c r="I402" s="8" t="s">
        <v>16</v>
      </c>
    </row>
    <row r="403" ht="15.75" customHeight="1">
      <c r="A403" s="5">
        <v>44663.3998690625</v>
      </c>
      <c r="B403" s="6" t="s">
        <v>21</v>
      </c>
      <c r="C403" s="7" t="s">
        <v>10</v>
      </c>
      <c r="D403" s="8" t="s">
        <v>68</v>
      </c>
      <c r="E403" s="9" t="s">
        <v>34</v>
      </c>
      <c r="F403" s="9" t="s">
        <v>41</v>
      </c>
      <c r="G403" s="10" t="s">
        <v>13</v>
      </c>
      <c r="H403" s="8" t="s">
        <v>15</v>
      </c>
      <c r="I403" s="8" t="s">
        <v>15</v>
      </c>
    </row>
    <row r="404" ht="15.75" customHeight="1">
      <c r="A404" s="5">
        <v>44663.587196319444</v>
      </c>
      <c r="B404" s="6" t="s">
        <v>21</v>
      </c>
      <c r="C404" s="7" t="s">
        <v>10</v>
      </c>
      <c r="D404" s="8" t="s">
        <v>30</v>
      </c>
      <c r="E404" s="10" t="s">
        <v>31</v>
      </c>
      <c r="F404" s="10" t="s">
        <v>13</v>
      </c>
      <c r="G404" s="9" t="s">
        <v>41</v>
      </c>
      <c r="H404" s="8" t="s">
        <v>16</v>
      </c>
      <c r="I404" s="8" t="s">
        <v>16</v>
      </c>
    </row>
    <row r="405" ht="15.75" customHeight="1">
      <c r="A405" s="5">
        <v>44663.60044483797</v>
      </c>
      <c r="B405" s="6" t="s">
        <v>9</v>
      </c>
      <c r="C405" s="7" t="s">
        <v>10</v>
      </c>
      <c r="D405" s="8" t="s">
        <v>30</v>
      </c>
      <c r="E405" s="9" t="s">
        <v>23</v>
      </c>
      <c r="F405" s="9" t="s">
        <v>41</v>
      </c>
      <c r="G405" s="10" t="s">
        <v>13</v>
      </c>
      <c r="H405" s="8" t="s">
        <v>15</v>
      </c>
      <c r="I405" s="8" t="s">
        <v>15</v>
      </c>
    </row>
    <row r="406" ht="15.75" customHeight="1">
      <c r="A406" s="5">
        <v>44663.628489780094</v>
      </c>
      <c r="B406" s="6" t="s">
        <v>9</v>
      </c>
      <c r="C406" s="7" t="s">
        <v>10</v>
      </c>
      <c r="D406" s="8" t="s">
        <v>30</v>
      </c>
      <c r="E406" s="9" t="s">
        <v>23</v>
      </c>
      <c r="F406" s="9" t="s">
        <v>14</v>
      </c>
      <c r="G406" s="9" t="s">
        <v>41</v>
      </c>
      <c r="H406" s="8" t="s">
        <v>15</v>
      </c>
      <c r="I406" s="8" t="s">
        <v>16</v>
      </c>
    </row>
    <row r="407" ht="15.75" customHeight="1">
      <c r="A407" s="5">
        <v>44663.85704782407</v>
      </c>
      <c r="B407" s="6" t="s">
        <v>21</v>
      </c>
      <c r="C407" s="7" t="s">
        <v>10</v>
      </c>
      <c r="D407" s="8" t="s">
        <v>30</v>
      </c>
      <c r="E407" s="9" t="s">
        <v>34</v>
      </c>
      <c r="F407" s="9" t="s">
        <v>41</v>
      </c>
      <c r="G407" s="9" t="s">
        <v>41</v>
      </c>
      <c r="H407" s="8" t="s">
        <v>15</v>
      </c>
      <c r="I407" s="8" t="s">
        <v>15</v>
      </c>
    </row>
    <row r="408" ht="15.75" customHeight="1">
      <c r="A408" s="5">
        <v>44664.3787128588</v>
      </c>
      <c r="B408" s="6" t="s">
        <v>21</v>
      </c>
      <c r="C408" s="7" t="s">
        <v>10</v>
      </c>
      <c r="D408" s="8" t="s">
        <v>30</v>
      </c>
      <c r="E408" s="10" t="s">
        <v>31</v>
      </c>
      <c r="F408" s="10" t="s">
        <v>13</v>
      </c>
      <c r="G408" s="9" t="s">
        <v>14</v>
      </c>
      <c r="H408" s="8" t="s">
        <v>24</v>
      </c>
      <c r="I408" s="8" t="s">
        <v>15</v>
      </c>
    </row>
    <row r="409" ht="15.75" customHeight="1">
      <c r="A409" s="5">
        <v>44664.379521863426</v>
      </c>
      <c r="B409" s="6" t="s">
        <v>21</v>
      </c>
      <c r="C409" s="7" t="s">
        <v>10</v>
      </c>
      <c r="D409" s="8" t="s">
        <v>30</v>
      </c>
      <c r="E409" s="9" t="s">
        <v>23</v>
      </c>
      <c r="F409" s="9" t="s">
        <v>23</v>
      </c>
      <c r="G409" s="9" t="s">
        <v>23</v>
      </c>
      <c r="H409" s="8" t="s">
        <v>15</v>
      </c>
      <c r="I409" s="8" t="s">
        <v>15</v>
      </c>
    </row>
    <row r="410" ht="15.75" customHeight="1">
      <c r="A410" s="5">
        <v>44664.380603935184</v>
      </c>
      <c r="B410" s="6" t="s">
        <v>21</v>
      </c>
      <c r="C410" s="7" t="s">
        <v>10</v>
      </c>
      <c r="D410" s="8" t="s">
        <v>30</v>
      </c>
      <c r="E410" s="10" t="s">
        <v>31</v>
      </c>
      <c r="F410" s="10" t="s">
        <v>13</v>
      </c>
      <c r="G410" s="10" t="s">
        <v>13</v>
      </c>
      <c r="H410" s="8" t="s">
        <v>15</v>
      </c>
      <c r="I410" s="8" t="s">
        <v>16</v>
      </c>
    </row>
    <row r="411" ht="15.75" customHeight="1">
      <c r="A411" s="5">
        <v>44664.38132206019</v>
      </c>
      <c r="B411" s="6" t="s">
        <v>21</v>
      </c>
      <c r="C411" s="7" t="s">
        <v>10</v>
      </c>
      <c r="D411" s="8" t="s">
        <v>30</v>
      </c>
      <c r="E411" s="9" t="s">
        <v>34</v>
      </c>
      <c r="F411" s="9" t="s">
        <v>41</v>
      </c>
      <c r="G411" s="9" t="s">
        <v>41</v>
      </c>
      <c r="H411" s="8" t="s">
        <v>16</v>
      </c>
      <c r="I411" s="8" t="s">
        <v>16</v>
      </c>
    </row>
    <row r="412" ht="15.75" customHeight="1">
      <c r="A412" s="5">
        <v>44664.38159888889</v>
      </c>
      <c r="B412" s="6" t="s">
        <v>21</v>
      </c>
      <c r="C412" s="7" t="s">
        <v>10</v>
      </c>
      <c r="D412" s="8" t="s">
        <v>11</v>
      </c>
      <c r="E412" s="9" t="s">
        <v>34</v>
      </c>
      <c r="F412" s="9" t="s">
        <v>41</v>
      </c>
      <c r="G412" s="9" t="s">
        <v>41</v>
      </c>
      <c r="H412" s="8" t="s">
        <v>16</v>
      </c>
      <c r="I412" s="8" t="s">
        <v>15</v>
      </c>
    </row>
    <row r="413" ht="15.75" customHeight="1">
      <c r="A413" s="5">
        <v>44664.382020868055</v>
      </c>
      <c r="B413" s="6" t="s">
        <v>21</v>
      </c>
      <c r="C413" s="7" t="s">
        <v>10</v>
      </c>
      <c r="D413" s="8" t="s">
        <v>44</v>
      </c>
      <c r="E413" s="9" t="s">
        <v>23</v>
      </c>
      <c r="F413" s="10" t="s">
        <v>13</v>
      </c>
      <c r="G413" s="10" t="s">
        <v>13</v>
      </c>
      <c r="H413" s="8" t="s">
        <v>24</v>
      </c>
      <c r="I413" s="8" t="s">
        <v>15</v>
      </c>
    </row>
    <row r="414" ht="15.75" customHeight="1">
      <c r="A414" s="5">
        <v>44664.531655914354</v>
      </c>
      <c r="B414" s="6" t="s">
        <v>9</v>
      </c>
      <c r="C414" s="7" t="s">
        <v>10</v>
      </c>
      <c r="D414" s="8" t="s">
        <v>11</v>
      </c>
      <c r="E414" s="9" t="s">
        <v>34</v>
      </c>
      <c r="F414" s="9" t="s">
        <v>41</v>
      </c>
      <c r="G414" s="9" t="s">
        <v>14</v>
      </c>
      <c r="H414" s="8" t="s">
        <v>15</v>
      </c>
      <c r="I414" s="8" t="s">
        <v>15</v>
      </c>
    </row>
    <row r="415" ht="15.75" customHeight="1">
      <c r="A415" s="5">
        <v>44664.53167394676</v>
      </c>
      <c r="B415" s="6" t="s">
        <v>9</v>
      </c>
      <c r="C415" s="7" t="s">
        <v>10</v>
      </c>
      <c r="D415" s="8" t="s">
        <v>11</v>
      </c>
      <c r="E415" s="9" t="s">
        <v>34</v>
      </c>
      <c r="F415" s="9" t="s">
        <v>14</v>
      </c>
      <c r="G415" s="9" t="s">
        <v>23</v>
      </c>
      <c r="H415" s="8" t="s">
        <v>16</v>
      </c>
      <c r="I415" s="8" t="s">
        <v>16</v>
      </c>
    </row>
    <row r="416" ht="15.75" customHeight="1">
      <c r="A416" s="5">
        <v>44664.53241295139</v>
      </c>
      <c r="B416" s="6" t="s">
        <v>21</v>
      </c>
      <c r="C416" s="7" t="s">
        <v>10</v>
      </c>
      <c r="D416" s="8" t="s">
        <v>30</v>
      </c>
      <c r="E416" s="10" t="s">
        <v>31</v>
      </c>
      <c r="F416" s="9" t="s">
        <v>23</v>
      </c>
      <c r="G416" s="10" t="s">
        <v>31</v>
      </c>
      <c r="H416" s="8" t="s">
        <v>16</v>
      </c>
      <c r="I416" s="8" t="s">
        <v>16</v>
      </c>
    </row>
    <row r="417" ht="15.75" customHeight="1">
      <c r="A417" s="5">
        <v>44664.53272516203</v>
      </c>
      <c r="B417" s="6" t="s">
        <v>21</v>
      </c>
      <c r="C417" s="7" t="s">
        <v>10</v>
      </c>
      <c r="D417" s="8" t="s">
        <v>11</v>
      </c>
      <c r="E417" s="10" t="s">
        <v>31</v>
      </c>
      <c r="F417" s="9" t="s">
        <v>23</v>
      </c>
      <c r="G417" s="9" t="s">
        <v>14</v>
      </c>
      <c r="H417" s="8" t="s">
        <v>16</v>
      </c>
      <c r="I417" s="8" t="s">
        <v>15</v>
      </c>
    </row>
    <row r="418" ht="15.75" customHeight="1">
      <c r="A418" s="5">
        <v>44664.532771087965</v>
      </c>
      <c r="B418" s="6" t="s">
        <v>21</v>
      </c>
      <c r="C418" s="7" t="s">
        <v>10</v>
      </c>
      <c r="D418" s="8" t="s">
        <v>11</v>
      </c>
      <c r="E418" s="10" t="s">
        <v>31</v>
      </c>
      <c r="F418" s="10" t="s">
        <v>13</v>
      </c>
      <c r="G418" s="10" t="s">
        <v>31</v>
      </c>
      <c r="H418" s="8" t="s">
        <v>15</v>
      </c>
      <c r="I418" s="8" t="s">
        <v>15</v>
      </c>
    </row>
    <row r="419" ht="15.75" customHeight="1">
      <c r="A419" s="5">
        <v>44664.53293862268</v>
      </c>
      <c r="B419" s="6" t="s">
        <v>21</v>
      </c>
      <c r="C419" s="7" t="s">
        <v>10</v>
      </c>
      <c r="D419" s="8" t="s">
        <v>30</v>
      </c>
      <c r="E419" s="10" t="s">
        <v>31</v>
      </c>
      <c r="F419" s="9" t="s">
        <v>41</v>
      </c>
      <c r="G419" s="9" t="s">
        <v>41</v>
      </c>
      <c r="H419" s="8" t="s">
        <v>16</v>
      </c>
      <c r="I419" s="8" t="s">
        <v>16</v>
      </c>
    </row>
    <row r="420" ht="15.75" customHeight="1">
      <c r="A420" s="5">
        <v>44664.53294822917</v>
      </c>
      <c r="B420" s="6" t="s">
        <v>21</v>
      </c>
      <c r="C420" s="7" t="s">
        <v>10</v>
      </c>
      <c r="D420" s="8" t="s">
        <v>30</v>
      </c>
      <c r="E420" s="9" t="s">
        <v>23</v>
      </c>
      <c r="F420" s="9" t="s">
        <v>41</v>
      </c>
      <c r="G420" s="10" t="s">
        <v>13</v>
      </c>
      <c r="H420" s="8" t="s">
        <v>15</v>
      </c>
      <c r="I420" s="8" t="s">
        <v>15</v>
      </c>
    </row>
    <row r="421" ht="15.75" customHeight="1">
      <c r="A421" s="5">
        <v>44664.53296822916</v>
      </c>
      <c r="B421" s="6" t="s">
        <v>21</v>
      </c>
      <c r="C421" s="7" t="s">
        <v>10</v>
      </c>
      <c r="D421" s="8" t="s">
        <v>11</v>
      </c>
      <c r="E421" s="9" t="s">
        <v>12</v>
      </c>
      <c r="F421" s="9" t="s">
        <v>23</v>
      </c>
      <c r="G421" s="9" t="s">
        <v>14</v>
      </c>
      <c r="H421" s="8" t="s">
        <v>16</v>
      </c>
      <c r="I421" s="8" t="s">
        <v>15</v>
      </c>
    </row>
    <row r="422" ht="15.75" customHeight="1">
      <c r="A422" s="5">
        <v>44664.533035162036</v>
      </c>
      <c r="B422" s="6" t="s">
        <v>21</v>
      </c>
      <c r="C422" s="7" t="s">
        <v>10</v>
      </c>
      <c r="D422" s="8" t="s">
        <v>30</v>
      </c>
      <c r="E422" s="9" t="s">
        <v>34</v>
      </c>
      <c r="F422" s="9" t="s">
        <v>41</v>
      </c>
      <c r="G422" s="10" t="s">
        <v>13</v>
      </c>
      <c r="H422" s="8" t="s">
        <v>16</v>
      </c>
      <c r="I422" s="8" t="s">
        <v>16</v>
      </c>
    </row>
    <row r="423" ht="15.75" customHeight="1">
      <c r="A423" s="5">
        <v>44664.53340208333</v>
      </c>
      <c r="B423" s="6" t="s">
        <v>21</v>
      </c>
      <c r="C423" s="7" t="s">
        <v>10</v>
      </c>
      <c r="D423" s="8" t="s">
        <v>30</v>
      </c>
      <c r="E423" s="10" t="s">
        <v>31</v>
      </c>
      <c r="F423" s="9" t="s">
        <v>41</v>
      </c>
      <c r="G423" s="9" t="s">
        <v>14</v>
      </c>
      <c r="H423" s="8" t="s">
        <v>15</v>
      </c>
      <c r="I423" s="8" t="s">
        <v>16</v>
      </c>
    </row>
    <row r="424" ht="15.75" customHeight="1">
      <c r="A424" s="5">
        <v>44664.533501655096</v>
      </c>
      <c r="B424" s="6" t="s">
        <v>21</v>
      </c>
      <c r="C424" s="7" t="s">
        <v>10</v>
      </c>
      <c r="D424" s="8" t="s">
        <v>30</v>
      </c>
      <c r="E424" s="10" t="s">
        <v>31</v>
      </c>
      <c r="F424" s="9" t="s">
        <v>41</v>
      </c>
      <c r="G424" s="9" t="s">
        <v>23</v>
      </c>
      <c r="H424" s="8" t="s">
        <v>16</v>
      </c>
      <c r="I424" s="8" t="s">
        <v>16</v>
      </c>
    </row>
    <row r="425" ht="15.75" customHeight="1">
      <c r="A425" s="5">
        <v>44664.53364097222</v>
      </c>
      <c r="B425" s="6" t="s">
        <v>21</v>
      </c>
      <c r="C425" s="7" t="s">
        <v>10</v>
      </c>
      <c r="D425" s="8" t="s">
        <v>92</v>
      </c>
      <c r="E425" s="9" t="s">
        <v>12</v>
      </c>
      <c r="F425" s="10" t="s">
        <v>13</v>
      </c>
      <c r="G425" s="9" t="s">
        <v>41</v>
      </c>
      <c r="H425" s="8" t="s">
        <v>16</v>
      </c>
      <c r="I425" s="8" t="s">
        <v>15</v>
      </c>
    </row>
    <row r="426" ht="15.75" customHeight="1">
      <c r="A426" s="5">
        <v>44664.53366511574</v>
      </c>
      <c r="B426" s="6" t="s">
        <v>21</v>
      </c>
      <c r="C426" s="7" t="s">
        <v>10</v>
      </c>
      <c r="D426" s="8" t="s">
        <v>30</v>
      </c>
      <c r="E426" s="10" t="s">
        <v>31</v>
      </c>
      <c r="F426" s="9" t="s">
        <v>14</v>
      </c>
      <c r="G426" s="10" t="s">
        <v>13</v>
      </c>
      <c r="H426" s="8" t="s">
        <v>24</v>
      </c>
      <c r="I426" s="8" t="s">
        <v>16</v>
      </c>
    </row>
    <row r="427" ht="15.75" customHeight="1">
      <c r="A427" s="5">
        <v>44664.533735069446</v>
      </c>
      <c r="B427" s="6" t="s">
        <v>21</v>
      </c>
      <c r="C427" s="7" t="s">
        <v>10</v>
      </c>
      <c r="D427" s="8" t="s">
        <v>30</v>
      </c>
      <c r="E427" s="10" t="s">
        <v>31</v>
      </c>
      <c r="F427" s="10" t="s">
        <v>31</v>
      </c>
      <c r="G427" s="10" t="s">
        <v>13</v>
      </c>
      <c r="H427" s="8" t="s">
        <v>15</v>
      </c>
      <c r="I427" s="8" t="s">
        <v>15</v>
      </c>
    </row>
    <row r="428" ht="15.75" customHeight="1">
      <c r="A428" s="5">
        <v>44664.53389910879</v>
      </c>
      <c r="B428" s="6" t="s">
        <v>21</v>
      </c>
      <c r="C428" s="7" t="s">
        <v>10</v>
      </c>
      <c r="D428" s="8" t="s">
        <v>30</v>
      </c>
      <c r="E428" s="10" t="s">
        <v>31</v>
      </c>
      <c r="F428" s="9" t="s">
        <v>23</v>
      </c>
      <c r="G428" s="9" t="s">
        <v>41</v>
      </c>
      <c r="H428" s="8" t="s">
        <v>16</v>
      </c>
      <c r="I428" s="8" t="s">
        <v>15</v>
      </c>
    </row>
    <row r="429" ht="15.75" customHeight="1">
      <c r="A429" s="5">
        <v>44664.535304641206</v>
      </c>
      <c r="B429" s="6" t="s">
        <v>21</v>
      </c>
      <c r="C429" s="7" t="s">
        <v>10</v>
      </c>
      <c r="D429" s="8" t="s">
        <v>11</v>
      </c>
      <c r="E429" s="9" t="s">
        <v>12</v>
      </c>
      <c r="F429" s="10" t="s">
        <v>13</v>
      </c>
      <c r="G429" s="9" t="s">
        <v>14</v>
      </c>
      <c r="H429" s="8" t="s">
        <v>24</v>
      </c>
      <c r="I429" s="8" t="s">
        <v>15</v>
      </c>
    </row>
    <row r="430" ht="15.75" customHeight="1">
      <c r="A430" s="5">
        <v>44664.535348391204</v>
      </c>
      <c r="B430" s="6" t="s">
        <v>21</v>
      </c>
      <c r="C430" s="7" t="s">
        <v>10</v>
      </c>
      <c r="D430" s="8" t="s">
        <v>30</v>
      </c>
      <c r="E430" s="10" t="s">
        <v>31</v>
      </c>
      <c r="F430" s="9" t="s">
        <v>41</v>
      </c>
      <c r="G430" s="9" t="s">
        <v>14</v>
      </c>
      <c r="H430" s="8" t="s">
        <v>16</v>
      </c>
      <c r="I430" s="8" t="s">
        <v>15</v>
      </c>
    </row>
    <row r="431" ht="15.75" customHeight="1">
      <c r="A431" s="5">
        <v>44664.53767100694</v>
      </c>
      <c r="B431" s="6" t="s">
        <v>9</v>
      </c>
      <c r="C431" s="7" t="s">
        <v>10</v>
      </c>
      <c r="D431" s="8" t="s">
        <v>11</v>
      </c>
      <c r="E431" s="9" t="s">
        <v>23</v>
      </c>
      <c r="F431" s="9" t="s">
        <v>23</v>
      </c>
      <c r="G431" s="9" t="s">
        <v>23</v>
      </c>
      <c r="H431" s="8" t="s">
        <v>24</v>
      </c>
      <c r="I431" s="8" t="s">
        <v>16</v>
      </c>
    </row>
    <row r="432" ht="15.75" customHeight="1">
      <c r="A432" s="5">
        <v>44664.54223678241</v>
      </c>
      <c r="B432" s="6" t="s">
        <v>35</v>
      </c>
      <c r="C432" s="7" t="s">
        <v>10</v>
      </c>
      <c r="D432" s="8" t="s">
        <v>58</v>
      </c>
      <c r="E432" s="9" t="s">
        <v>34</v>
      </c>
      <c r="F432" s="9" t="s">
        <v>23</v>
      </c>
      <c r="G432" s="10" t="s">
        <v>13</v>
      </c>
      <c r="H432" s="8" t="s">
        <v>24</v>
      </c>
      <c r="I432" s="8" t="s">
        <v>15</v>
      </c>
    </row>
    <row r="433" ht="15.75" customHeight="1">
      <c r="A433" s="5">
        <v>44664.54895337963</v>
      </c>
      <c r="B433" s="6" t="s">
        <v>21</v>
      </c>
      <c r="C433" s="7" t="s">
        <v>10</v>
      </c>
      <c r="D433" s="8" t="s">
        <v>30</v>
      </c>
      <c r="E433" s="9" t="s">
        <v>23</v>
      </c>
      <c r="F433" s="10" t="s">
        <v>13</v>
      </c>
      <c r="G433" s="10" t="s">
        <v>13</v>
      </c>
      <c r="H433" s="8" t="s">
        <v>15</v>
      </c>
      <c r="I433" s="8" t="s">
        <v>16</v>
      </c>
    </row>
    <row r="434" ht="15.75" customHeight="1">
      <c r="A434" s="5">
        <v>44662.52412261574</v>
      </c>
      <c r="B434" s="6" t="s">
        <v>9</v>
      </c>
      <c r="C434" s="7" t="s">
        <v>10</v>
      </c>
      <c r="D434" s="8" t="s">
        <v>30</v>
      </c>
      <c r="E434" s="9" t="s">
        <v>23</v>
      </c>
      <c r="F434" s="9" t="s">
        <v>41</v>
      </c>
      <c r="G434" s="9" t="s">
        <v>41</v>
      </c>
      <c r="H434" s="8" t="s">
        <v>16</v>
      </c>
      <c r="I434" s="8" t="s">
        <v>15</v>
      </c>
    </row>
    <row r="435" ht="15.75" customHeight="1">
      <c r="A435" s="5">
        <v>44662.52981984954</v>
      </c>
      <c r="B435" s="6" t="s">
        <v>9</v>
      </c>
      <c r="C435" s="7" t="s">
        <v>10</v>
      </c>
      <c r="D435" s="8" t="s">
        <v>40</v>
      </c>
      <c r="E435" s="9" t="s">
        <v>34</v>
      </c>
      <c r="F435" s="9" t="s">
        <v>23</v>
      </c>
      <c r="G435" s="9" t="s">
        <v>23</v>
      </c>
      <c r="H435" s="8" t="s">
        <v>16</v>
      </c>
      <c r="I435" s="8" t="s">
        <v>15</v>
      </c>
    </row>
    <row r="436" ht="15.75" customHeight="1">
      <c r="A436" s="5">
        <v>44662.52987387731</v>
      </c>
      <c r="B436" s="6" t="s">
        <v>21</v>
      </c>
      <c r="C436" s="7" t="s">
        <v>10</v>
      </c>
      <c r="D436" s="8" t="s">
        <v>93</v>
      </c>
      <c r="E436" s="9" t="s">
        <v>23</v>
      </c>
      <c r="F436" s="9" t="s">
        <v>41</v>
      </c>
      <c r="G436" s="9" t="s">
        <v>23</v>
      </c>
      <c r="H436" s="8" t="s">
        <v>16</v>
      </c>
      <c r="I436" s="8" t="s">
        <v>16</v>
      </c>
    </row>
    <row r="437" ht="15.75" customHeight="1">
      <c r="A437" s="5">
        <v>44662.570539479166</v>
      </c>
      <c r="B437" s="6" t="s">
        <v>9</v>
      </c>
      <c r="C437" s="7" t="s">
        <v>10</v>
      </c>
      <c r="D437" s="8" t="s">
        <v>30</v>
      </c>
      <c r="E437" s="10" t="s">
        <v>31</v>
      </c>
      <c r="F437" s="9" t="s">
        <v>23</v>
      </c>
      <c r="G437" s="9" t="s">
        <v>41</v>
      </c>
      <c r="H437" s="8" t="s">
        <v>15</v>
      </c>
      <c r="I437" s="8" t="s">
        <v>15</v>
      </c>
    </row>
    <row r="438" ht="15.75" customHeight="1">
      <c r="A438" s="5">
        <v>44662.58234716435</v>
      </c>
      <c r="B438" s="6" t="s">
        <v>9</v>
      </c>
      <c r="C438" s="7" t="s">
        <v>10</v>
      </c>
      <c r="D438" s="8" t="s">
        <v>30</v>
      </c>
      <c r="E438" s="10" t="s">
        <v>31</v>
      </c>
      <c r="F438" s="9" t="s">
        <v>23</v>
      </c>
      <c r="G438" s="9" t="s">
        <v>41</v>
      </c>
      <c r="H438" s="8" t="s">
        <v>24</v>
      </c>
      <c r="I438" s="8" t="s">
        <v>15</v>
      </c>
    </row>
    <row r="439" ht="15.75" customHeight="1">
      <c r="A439" s="5">
        <v>44662.59105940972</v>
      </c>
      <c r="B439" s="6" t="s">
        <v>21</v>
      </c>
      <c r="C439" s="7" t="s">
        <v>10</v>
      </c>
      <c r="D439" s="8" t="s">
        <v>30</v>
      </c>
      <c r="E439" s="10" t="s">
        <v>31</v>
      </c>
      <c r="F439" s="9" t="s">
        <v>23</v>
      </c>
      <c r="G439" s="9" t="s">
        <v>41</v>
      </c>
      <c r="H439" s="8" t="s">
        <v>15</v>
      </c>
      <c r="I439" s="8" t="s">
        <v>16</v>
      </c>
    </row>
    <row r="440" ht="15.75" customHeight="1">
      <c r="A440" s="5">
        <v>44662.59593226852</v>
      </c>
      <c r="B440" s="6" t="s">
        <v>21</v>
      </c>
      <c r="C440" s="7" t="s">
        <v>10</v>
      </c>
      <c r="D440" s="8" t="s">
        <v>30</v>
      </c>
      <c r="E440" s="9" t="s">
        <v>23</v>
      </c>
      <c r="F440" s="9" t="s">
        <v>14</v>
      </c>
      <c r="G440" s="9" t="s">
        <v>23</v>
      </c>
      <c r="H440" s="8" t="s">
        <v>16</v>
      </c>
      <c r="I440" s="8" t="s">
        <v>16</v>
      </c>
    </row>
    <row r="441" ht="15.75" customHeight="1">
      <c r="A441" s="5">
        <v>44662.59802331019</v>
      </c>
      <c r="B441" s="6" t="s">
        <v>9</v>
      </c>
      <c r="C441" s="7" t="s">
        <v>10</v>
      </c>
      <c r="D441" s="8" t="s">
        <v>40</v>
      </c>
      <c r="E441" s="9" t="s">
        <v>34</v>
      </c>
      <c r="F441" s="9" t="s">
        <v>23</v>
      </c>
      <c r="G441" s="9" t="s">
        <v>41</v>
      </c>
      <c r="H441" s="8" t="s">
        <v>24</v>
      </c>
      <c r="I441" s="8" t="s">
        <v>15</v>
      </c>
    </row>
    <row r="442" ht="15.75" customHeight="1">
      <c r="A442" s="5">
        <v>44662.73560626157</v>
      </c>
      <c r="B442" s="6" t="s">
        <v>35</v>
      </c>
      <c r="C442" s="7" t="s">
        <v>10</v>
      </c>
      <c r="D442" s="8" t="s">
        <v>40</v>
      </c>
      <c r="E442" s="9" t="s">
        <v>23</v>
      </c>
      <c r="F442" s="9" t="s">
        <v>23</v>
      </c>
      <c r="G442" s="9" t="s">
        <v>41</v>
      </c>
      <c r="H442" s="8" t="s">
        <v>15</v>
      </c>
      <c r="I442" s="8" t="s">
        <v>15</v>
      </c>
    </row>
    <row r="443" ht="15.75" customHeight="1">
      <c r="A443" s="5">
        <v>44662.921162557876</v>
      </c>
      <c r="B443" s="6" t="s">
        <v>9</v>
      </c>
      <c r="C443" s="7" t="s">
        <v>10</v>
      </c>
      <c r="D443" s="8" t="s">
        <v>30</v>
      </c>
      <c r="E443" s="10" t="s">
        <v>31</v>
      </c>
      <c r="F443" s="9" t="s">
        <v>23</v>
      </c>
      <c r="G443" s="9" t="s">
        <v>23</v>
      </c>
      <c r="H443" s="8" t="s">
        <v>24</v>
      </c>
      <c r="I443" s="8" t="s">
        <v>16</v>
      </c>
    </row>
    <row r="444" ht="15.75" customHeight="1">
      <c r="A444" s="5">
        <v>44658.518598634255</v>
      </c>
      <c r="B444" s="6" t="s">
        <v>21</v>
      </c>
      <c r="C444" s="7" t="s">
        <v>25</v>
      </c>
      <c r="D444" s="8" t="s">
        <v>44</v>
      </c>
      <c r="E444" s="9" t="s">
        <v>23</v>
      </c>
      <c r="F444" s="40" t="s">
        <v>34</v>
      </c>
      <c r="G444" s="40" t="s">
        <v>14</v>
      </c>
      <c r="H444" s="41" t="s">
        <v>15</v>
      </c>
      <c r="I444" s="41" t="s">
        <v>15</v>
      </c>
    </row>
    <row r="445" ht="15.75" customHeight="1">
      <c r="A445" s="5">
        <v>44658.52153835648</v>
      </c>
      <c r="B445" s="6" t="s">
        <v>9</v>
      </c>
      <c r="C445" s="7" t="s">
        <v>25</v>
      </c>
      <c r="D445" s="8" t="s">
        <v>62</v>
      </c>
      <c r="E445" s="9" t="s">
        <v>34</v>
      </c>
      <c r="F445" s="40" t="s">
        <v>34</v>
      </c>
      <c r="G445" s="40" t="s">
        <v>14</v>
      </c>
      <c r="H445" s="41" t="s">
        <v>15</v>
      </c>
      <c r="I445" s="41" t="s">
        <v>16</v>
      </c>
    </row>
    <row r="446" ht="15.75" customHeight="1">
      <c r="A446" s="5">
        <v>44658.55280420139</v>
      </c>
      <c r="B446" s="6" t="s">
        <v>9</v>
      </c>
      <c r="C446" s="7" t="s">
        <v>25</v>
      </c>
      <c r="D446" s="8" t="s">
        <v>11</v>
      </c>
      <c r="E446" s="9" t="s">
        <v>34</v>
      </c>
      <c r="F446" s="40" t="s">
        <v>14</v>
      </c>
      <c r="G446" s="40" t="s">
        <v>14</v>
      </c>
      <c r="H446" s="41" t="s">
        <v>16</v>
      </c>
      <c r="I446" s="41" t="s">
        <v>15</v>
      </c>
    </row>
    <row r="447" ht="15.75" customHeight="1">
      <c r="A447" s="5">
        <v>44665.43288128472</v>
      </c>
      <c r="B447" s="6" t="s">
        <v>9</v>
      </c>
      <c r="C447" s="7" t="s">
        <v>25</v>
      </c>
      <c r="D447" s="8" t="s">
        <v>30</v>
      </c>
      <c r="E447" s="10" t="s">
        <v>31</v>
      </c>
      <c r="F447" s="40" t="s">
        <v>23</v>
      </c>
      <c r="G447" s="42" t="s">
        <v>13</v>
      </c>
      <c r="H447" s="41" t="s">
        <v>16</v>
      </c>
      <c r="I447" s="41" t="s">
        <v>15</v>
      </c>
    </row>
    <row r="448" ht="15.75" customHeight="1">
      <c r="A448" s="5">
        <v>44665.44410033565</v>
      </c>
      <c r="B448" s="6" t="s">
        <v>9</v>
      </c>
      <c r="C448" s="7" t="s">
        <v>25</v>
      </c>
      <c r="D448" s="8" t="s">
        <v>11</v>
      </c>
      <c r="E448" s="10" t="s">
        <v>13</v>
      </c>
      <c r="F448" s="42" t="s">
        <v>13</v>
      </c>
      <c r="G448" s="42" t="s">
        <v>13</v>
      </c>
      <c r="H448" s="41" t="s">
        <v>24</v>
      </c>
      <c r="I448" s="41" t="s">
        <v>15</v>
      </c>
    </row>
    <row r="449" ht="15.75" customHeight="1">
      <c r="A449" s="5">
        <v>44665.58575381944</v>
      </c>
      <c r="B449" s="6" t="s">
        <v>9</v>
      </c>
      <c r="C449" s="7" t="s">
        <v>25</v>
      </c>
      <c r="D449" s="8" t="s">
        <v>30</v>
      </c>
      <c r="E449" s="10" t="s">
        <v>31</v>
      </c>
      <c r="F449" s="40" t="s">
        <v>23</v>
      </c>
      <c r="G449" s="40" t="s">
        <v>41</v>
      </c>
      <c r="H449" s="41" t="s">
        <v>24</v>
      </c>
      <c r="I449" s="41" t="s">
        <v>15</v>
      </c>
    </row>
    <row r="450" ht="15.75" customHeight="1">
      <c r="A450" s="5">
        <v>44670.42706378472</v>
      </c>
      <c r="B450" s="6" t="s">
        <v>9</v>
      </c>
      <c r="C450" s="7" t="s">
        <v>25</v>
      </c>
      <c r="D450" s="8" t="s">
        <v>30</v>
      </c>
      <c r="E450" s="10" t="s">
        <v>31</v>
      </c>
      <c r="F450" s="40" t="s">
        <v>23</v>
      </c>
      <c r="G450" s="40" t="s">
        <v>14</v>
      </c>
      <c r="H450" s="41" t="s">
        <v>15</v>
      </c>
      <c r="I450" s="41" t="s">
        <v>15</v>
      </c>
    </row>
    <row r="451" ht="15.75" customHeight="1">
      <c r="A451" s="5">
        <v>44670.43265342593</v>
      </c>
      <c r="B451" s="6" t="s">
        <v>21</v>
      </c>
      <c r="C451" s="7" t="s">
        <v>25</v>
      </c>
      <c r="D451" s="8" t="s">
        <v>11</v>
      </c>
      <c r="E451" s="10" t="s">
        <v>13</v>
      </c>
      <c r="F451" s="42" t="s">
        <v>13</v>
      </c>
      <c r="G451" s="40" t="s">
        <v>23</v>
      </c>
      <c r="H451" s="41" t="s">
        <v>16</v>
      </c>
      <c r="I451" s="41" t="s">
        <v>15</v>
      </c>
    </row>
    <row r="452" ht="15.75" customHeight="1">
      <c r="A452" s="5">
        <v>44670.4433458912</v>
      </c>
      <c r="B452" s="6" t="s">
        <v>9</v>
      </c>
      <c r="C452" s="7" t="s">
        <v>25</v>
      </c>
      <c r="D452" s="8" t="s">
        <v>30</v>
      </c>
      <c r="E452" s="9" t="s">
        <v>23</v>
      </c>
      <c r="F452" s="40" t="s">
        <v>34</v>
      </c>
      <c r="G452" s="40" t="s">
        <v>41</v>
      </c>
      <c r="H452" s="41" t="s">
        <v>16</v>
      </c>
      <c r="I452" s="41" t="s">
        <v>16</v>
      </c>
    </row>
    <row r="453" ht="15.75" customHeight="1">
      <c r="A453" s="5">
        <v>44670.50778112268</v>
      </c>
      <c r="B453" s="6" t="s">
        <v>9</v>
      </c>
      <c r="C453" s="7" t="s">
        <v>25</v>
      </c>
      <c r="D453" s="8" t="s">
        <v>11</v>
      </c>
      <c r="E453" s="9" t="s">
        <v>23</v>
      </c>
      <c r="F453" s="40" t="s">
        <v>14</v>
      </c>
      <c r="G453" s="42" t="s">
        <v>13</v>
      </c>
      <c r="H453" s="41" t="s">
        <v>24</v>
      </c>
      <c r="I453" s="41" t="s">
        <v>16</v>
      </c>
    </row>
    <row r="454" ht="15.75" customHeight="1">
      <c r="A454" s="5">
        <v>44670.54043287037</v>
      </c>
      <c r="B454" s="6" t="s">
        <v>21</v>
      </c>
      <c r="C454" s="7" t="s">
        <v>25</v>
      </c>
      <c r="D454" s="8" t="s">
        <v>11</v>
      </c>
      <c r="E454" s="9" t="s">
        <v>34</v>
      </c>
      <c r="F454" s="40" t="s">
        <v>34</v>
      </c>
      <c r="G454" s="40" t="s">
        <v>41</v>
      </c>
      <c r="H454" s="41" t="s">
        <v>24</v>
      </c>
      <c r="I454" s="41" t="s">
        <v>16</v>
      </c>
    </row>
    <row r="455" ht="15.75" customHeight="1">
      <c r="A455" s="5">
        <v>44670.54418258102</v>
      </c>
      <c r="B455" s="6" t="s">
        <v>9</v>
      </c>
      <c r="C455" s="7" t="s">
        <v>25</v>
      </c>
      <c r="D455" s="8" t="s">
        <v>30</v>
      </c>
      <c r="E455" s="10" t="s">
        <v>31</v>
      </c>
      <c r="F455" s="40" t="s">
        <v>34</v>
      </c>
      <c r="G455" s="40" t="s">
        <v>41</v>
      </c>
      <c r="H455" s="41" t="s">
        <v>24</v>
      </c>
      <c r="I455" s="41" t="s">
        <v>16</v>
      </c>
    </row>
    <row r="456" ht="15.75" customHeight="1">
      <c r="A456" s="5">
        <v>44670.60543065972</v>
      </c>
      <c r="B456" s="6" t="s">
        <v>21</v>
      </c>
      <c r="C456" s="7" t="s">
        <v>25</v>
      </c>
      <c r="D456" s="8" t="s">
        <v>11</v>
      </c>
      <c r="E456" s="10" t="s">
        <v>31</v>
      </c>
      <c r="F456" s="42" t="s">
        <v>13</v>
      </c>
      <c r="G456" s="40" t="s">
        <v>14</v>
      </c>
      <c r="H456" s="41" t="s">
        <v>16</v>
      </c>
      <c r="I456" s="41" t="s">
        <v>16</v>
      </c>
    </row>
    <row r="457" ht="15.75" customHeight="1">
      <c r="A457" s="5">
        <v>44670.64612186342</v>
      </c>
      <c r="B457" s="6" t="s">
        <v>9</v>
      </c>
      <c r="C457" s="7" t="s">
        <v>25</v>
      </c>
      <c r="D457" s="8" t="s">
        <v>30</v>
      </c>
      <c r="E457" s="10" t="s">
        <v>31</v>
      </c>
      <c r="F457" s="42" t="s">
        <v>31</v>
      </c>
      <c r="G457" s="40" t="s">
        <v>23</v>
      </c>
      <c r="H457" s="41" t="s">
        <v>15</v>
      </c>
      <c r="I457" s="41" t="s">
        <v>15</v>
      </c>
    </row>
    <row r="458" ht="15.75" customHeight="1">
      <c r="A458" s="5">
        <v>44670.67553597222</v>
      </c>
      <c r="B458" s="6" t="s">
        <v>9</v>
      </c>
      <c r="C458" s="7" t="s">
        <v>25</v>
      </c>
      <c r="D458" s="8" t="s">
        <v>11</v>
      </c>
      <c r="E458" s="9" t="s">
        <v>34</v>
      </c>
      <c r="F458" s="40" t="s">
        <v>23</v>
      </c>
      <c r="G458" s="40" t="s">
        <v>41</v>
      </c>
      <c r="H458" s="41" t="s">
        <v>24</v>
      </c>
      <c r="I458" s="41" t="s">
        <v>16</v>
      </c>
    </row>
    <row r="459" ht="15.75" customHeight="1">
      <c r="A459" s="5">
        <v>44663.75979413194</v>
      </c>
      <c r="B459" s="6" t="s">
        <v>21</v>
      </c>
      <c r="C459" s="7" t="s">
        <v>25</v>
      </c>
      <c r="D459" s="8" t="s">
        <v>30</v>
      </c>
      <c r="E459" s="10" t="s">
        <v>31</v>
      </c>
      <c r="F459" s="40" t="s">
        <v>23</v>
      </c>
      <c r="G459" s="42" t="s">
        <v>13</v>
      </c>
      <c r="H459" s="41" t="s">
        <v>16</v>
      </c>
      <c r="I459" s="41" t="s">
        <v>15</v>
      </c>
    </row>
    <row r="460" ht="15.75" customHeight="1">
      <c r="A460" s="5">
        <v>44665.41977578704</v>
      </c>
      <c r="B460" s="6" t="s">
        <v>9</v>
      </c>
      <c r="C460" s="7" t="s">
        <v>25</v>
      </c>
      <c r="D460" s="8" t="s">
        <v>11</v>
      </c>
      <c r="E460" s="9" t="s">
        <v>14</v>
      </c>
      <c r="F460" s="40" t="s">
        <v>14</v>
      </c>
      <c r="G460" s="42" t="s">
        <v>13</v>
      </c>
      <c r="H460" s="41" t="s">
        <v>15</v>
      </c>
      <c r="I460" s="41" t="s">
        <v>15</v>
      </c>
    </row>
    <row r="461" ht="15.75" customHeight="1">
      <c r="A461" s="5">
        <v>44662.493056990745</v>
      </c>
      <c r="B461" s="6" t="s">
        <v>35</v>
      </c>
      <c r="C461" s="7" t="s">
        <v>25</v>
      </c>
      <c r="D461" s="8" t="s">
        <v>94</v>
      </c>
      <c r="E461" s="10" t="s">
        <v>13</v>
      </c>
      <c r="F461" s="40" t="s">
        <v>14</v>
      </c>
      <c r="G461" s="40" t="s">
        <v>41</v>
      </c>
      <c r="H461" s="41" t="s">
        <v>16</v>
      </c>
      <c r="I461" s="41" t="s">
        <v>16</v>
      </c>
    </row>
    <row r="462" ht="15.75" customHeight="1">
      <c r="A462" s="5">
        <v>44663.59961508102</v>
      </c>
      <c r="B462" s="6" t="s">
        <v>9</v>
      </c>
      <c r="C462" s="7" t="s">
        <v>25</v>
      </c>
      <c r="D462" s="8" t="s">
        <v>11</v>
      </c>
      <c r="E462" s="10" t="s">
        <v>31</v>
      </c>
      <c r="F462" s="40" t="s">
        <v>23</v>
      </c>
      <c r="G462" s="42" t="s">
        <v>13</v>
      </c>
      <c r="H462" s="41" t="s">
        <v>16</v>
      </c>
      <c r="I462" s="41" t="s">
        <v>16</v>
      </c>
    </row>
    <row r="463" ht="15.75" customHeight="1">
      <c r="A463" s="5">
        <v>44663.60478728009</v>
      </c>
      <c r="B463" s="6" t="s">
        <v>21</v>
      </c>
      <c r="C463" s="7" t="s">
        <v>25</v>
      </c>
      <c r="D463" s="8" t="s">
        <v>11</v>
      </c>
      <c r="E463" s="10" t="s">
        <v>13</v>
      </c>
      <c r="F463" s="42" t="s">
        <v>13</v>
      </c>
      <c r="G463" s="40" t="s">
        <v>41</v>
      </c>
      <c r="H463" s="41" t="s">
        <v>16</v>
      </c>
      <c r="I463" s="41" t="s">
        <v>15</v>
      </c>
    </row>
    <row r="464" ht="15.75" customHeight="1">
      <c r="A464" s="5">
        <v>44663.605341793984</v>
      </c>
      <c r="B464" s="6" t="s">
        <v>9</v>
      </c>
      <c r="C464" s="7" t="s">
        <v>25</v>
      </c>
      <c r="D464" s="8" t="s">
        <v>30</v>
      </c>
      <c r="E464" s="10" t="s">
        <v>31</v>
      </c>
      <c r="F464" s="40" t="s">
        <v>34</v>
      </c>
      <c r="G464" s="42" t="s">
        <v>13</v>
      </c>
      <c r="H464" s="41" t="s">
        <v>16</v>
      </c>
      <c r="I464" s="41" t="s">
        <v>16</v>
      </c>
    </row>
    <row r="465" ht="15.75" customHeight="1">
      <c r="A465" s="5">
        <v>44663.61235605324</v>
      </c>
      <c r="B465" s="6" t="s">
        <v>9</v>
      </c>
      <c r="C465" s="7" t="s">
        <v>25</v>
      </c>
      <c r="D465" s="8" t="s">
        <v>30</v>
      </c>
      <c r="E465" s="10" t="s">
        <v>31</v>
      </c>
      <c r="F465" s="40" t="s">
        <v>34</v>
      </c>
      <c r="G465" s="40" t="s">
        <v>23</v>
      </c>
      <c r="H465" s="41" t="s">
        <v>15</v>
      </c>
      <c r="I465" s="41" t="s">
        <v>16</v>
      </c>
    </row>
    <row r="466" ht="15.75" customHeight="1">
      <c r="A466" s="5">
        <v>44663.640859363426</v>
      </c>
      <c r="B466" s="6" t="s">
        <v>9</v>
      </c>
      <c r="C466" s="7" t="s">
        <v>25</v>
      </c>
      <c r="D466" s="8" t="s">
        <v>95</v>
      </c>
      <c r="E466" s="9" t="s">
        <v>34</v>
      </c>
      <c r="F466" s="40" t="s">
        <v>14</v>
      </c>
      <c r="G466" s="40" t="s">
        <v>41</v>
      </c>
      <c r="H466" s="41" t="s">
        <v>15</v>
      </c>
      <c r="I466" s="41" t="s">
        <v>15</v>
      </c>
    </row>
    <row r="467" ht="15.75" customHeight="1">
      <c r="A467" s="5">
        <v>44663.699884120375</v>
      </c>
      <c r="B467" s="6" t="s">
        <v>21</v>
      </c>
      <c r="C467" s="7" t="s">
        <v>25</v>
      </c>
      <c r="D467" s="8" t="s">
        <v>30</v>
      </c>
      <c r="E467" s="10" t="s">
        <v>31</v>
      </c>
      <c r="F467" s="42" t="s">
        <v>13</v>
      </c>
      <c r="G467" s="42" t="s">
        <v>13</v>
      </c>
      <c r="H467" s="41" t="s">
        <v>16</v>
      </c>
      <c r="I467" s="41" t="s">
        <v>16</v>
      </c>
    </row>
    <row r="468" ht="15.75" customHeight="1">
      <c r="A468" s="5">
        <v>44663.71226622685</v>
      </c>
      <c r="B468" s="6" t="s">
        <v>9</v>
      </c>
      <c r="C468" s="7" t="s">
        <v>25</v>
      </c>
      <c r="D468" s="8" t="s">
        <v>46</v>
      </c>
      <c r="E468" s="9" t="s">
        <v>34</v>
      </c>
      <c r="F468" s="40" t="s">
        <v>23</v>
      </c>
      <c r="G468" s="42" t="s">
        <v>31</v>
      </c>
      <c r="H468" s="41" t="s">
        <v>16</v>
      </c>
      <c r="I468" s="41" t="s">
        <v>15</v>
      </c>
    </row>
    <row r="469" ht="15.75" customHeight="1">
      <c r="A469" s="5">
        <v>44663.79917798611</v>
      </c>
      <c r="B469" s="6" t="s">
        <v>21</v>
      </c>
      <c r="C469" s="7" t="s">
        <v>25</v>
      </c>
      <c r="D469" s="8" t="s">
        <v>30</v>
      </c>
      <c r="E469" s="9" t="s">
        <v>34</v>
      </c>
      <c r="F469" s="40" t="s">
        <v>34</v>
      </c>
      <c r="G469" s="42" t="s">
        <v>13</v>
      </c>
      <c r="H469" s="41" t="s">
        <v>24</v>
      </c>
      <c r="I469" s="41" t="s">
        <v>15</v>
      </c>
    </row>
    <row r="470" ht="15.75" customHeight="1">
      <c r="A470" s="5">
        <v>44663.93181756945</v>
      </c>
      <c r="B470" s="6" t="s">
        <v>9</v>
      </c>
      <c r="C470" s="7" t="s">
        <v>25</v>
      </c>
      <c r="D470" s="8" t="s">
        <v>11</v>
      </c>
      <c r="E470" s="10" t="s">
        <v>31</v>
      </c>
      <c r="F470" s="40" t="s">
        <v>14</v>
      </c>
      <c r="G470" s="40" t="s">
        <v>41</v>
      </c>
      <c r="H470" s="41" t="s">
        <v>15</v>
      </c>
      <c r="I470" s="41" t="s">
        <v>16</v>
      </c>
    </row>
    <row r="471" ht="15.75" customHeight="1">
      <c r="A471" s="5">
        <v>44664.045091458334</v>
      </c>
      <c r="B471" s="6" t="s">
        <v>9</v>
      </c>
      <c r="C471" s="7" t="s">
        <v>25</v>
      </c>
      <c r="D471" s="8" t="s">
        <v>11</v>
      </c>
      <c r="E471" s="10" t="s">
        <v>13</v>
      </c>
      <c r="F471" s="42" t="s">
        <v>13</v>
      </c>
      <c r="G471" s="42" t="s">
        <v>13</v>
      </c>
      <c r="H471" s="41" t="s">
        <v>16</v>
      </c>
      <c r="I471" s="41" t="s">
        <v>16</v>
      </c>
    </row>
    <row r="472" ht="15.75" customHeight="1">
      <c r="A472" s="5">
        <v>44664.33623291667</v>
      </c>
      <c r="B472" s="6" t="s">
        <v>9</v>
      </c>
      <c r="C472" s="7" t="s">
        <v>25</v>
      </c>
      <c r="D472" s="8" t="s">
        <v>30</v>
      </c>
      <c r="E472" s="10" t="s">
        <v>31</v>
      </c>
      <c r="F472" s="40" t="s">
        <v>34</v>
      </c>
      <c r="G472" s="42" t="s">
        <v>31</v>
      </c>
      <c r="H472" s="41" t="s">
        <v>16</v>
      </c>
      <c r="I472" s="41" t="s">
        <v>16</v>
      </c>
    </row>
    <row r="473" ht="15.75" customHeight="1">
      <c r="A473" s="5">
        <v>44665.62967815972</v>
      </c>
      <c r="B473" s="6" t="s">
        <v>21</v>
      </c>
      <c r="C473" s="7" t="s">
        <v>25</v>
      </c>
      <c r="D473" s="8" t="s">
        <v>30</v>
      </c>
      <c r="E473" s="10" t="s">
        <v>31</v>
      </c>
      <c r="F473" s="40" t="s">
        <v>34</v>
      </c>
      <c r="G473" s="40" t="s">
        <v>41</v>
      </c>
      <c r="H473" s="41" t="s">
        <v>16</v>
      </c>
      <c r="I473" s="41" t="s">
        <v>15</v>
      </c>
    </row>
    <row r="474" ht="15.75" customHeight="1">
      <c r="A474" s="5">
        <v>44665.63213658565</v>
      </c>
      <c r="B474" s="6" t="s">
        <v>21</v>
      </c>
      <c r="C474" s="7" t="s">
        <v>25</v>
      </c>
      <c r="D474" s="8" t="s">
        <v>11</v>
      </c>
      <c r="E474" s="9" t="s">
        <v>34</v>
      </c>
      <c r="F474" s="42" t="s">
        <v>13</v>
      </c>
      <c r="G474" s="42" t="s">
        <v>13</v>
      </c>
      <c r="H474" s="41" t="s">
        <v>16</v>
      </c>
      <c r="I474" s="41" t="s">
        <v>15</v>
      </c>
    </row>
    <row r="475" ht="15.75" customHeight="1">
      <c r="A475" s="5">
        <v>44665.64462555556</v>
      </c>
      <c r="B475" s="6" t="s">
        <v>21</v>
      </c>
      <c r="C475" s="7" t="s">
        <v>25</v>
      </c>
      <c r="D475" s="8" t="s">
        <v>30</v>
      </c>
      <c r="E475" s="10" t="s">
        <v>31</v>
      </c>
      <c r="F475" s="40" t="s">
        <v>34</v>
      </c>
      <c r="G475" s="42" t="s">
        <v>13</v>
      </c>
      <c r="H475" s="41" t="s">
        <v>24</v>
      </c>
      <c r="I475" s="41" t="s">
        <v>16</v>
      </c>
    </row>
    <row r="476" ht="15.75" customHeight="1">
      <c r="A476" s="5">
        <v>44665.64504646991</v>
      </c>
      <c r="B476" s="6" t="s">
        <v>9</v>
      </c>
      <c r="C476" s="7" t="s">
        <v>25</v>
      </c>
      <c r="D476" s="8" t="s">
        <v>30</v>
      </c>
      <c r="E476" s="9" t="s">
        <v>14</v>
      </c>
      <c r="F476" s="42" t="s">
        <v>13</v>
      </c>
      <c r="G476" s="42" t="s">
        <v>13</v>
      </c>
      <c r="H476" s="41" t="s">
        <v>15</v>
      </c>
      <c r="I476" s="41" t="s">
        <v>15</v>
      </c>
    </row>
    <row r="477" ht="15.75" customHeight="1">
      <c r="A477" s="5">
        <v>44665.65239174769</v>
      </c>
      <c r="B477" s="6" t="s">
        <v>21</v>
      </c>
      <c r="C477" s="7" t="s">
        <v>25</v>
      </c>
      <c r="D477" s="8" t="s">
        <v>30</v>
      </c>
      <c r="E477" s="10" t="s">
        <v>31</v>
      </c>
      <c r="F477" s="42" t="s">
        <v>13</v>
      </c>
      <c r="G477" s="40" t="s">
        <v>14</v>
      </c>
      <c r="H477" s="41" t="s">
        <v>16</v>
      </c>
      <c r="I477" s="41" t="s">
        <v>15</v>
      </c>
    </row>
    <row r="478" ht="15.75" customHeight="1">
      <c r="A478" s="5">
        <v>44659.74078707176</v>
      </c>
      <c r="B478" s="6" t="s">
        <v>21</v>
      </c>
      <c r="C478" s="7" t="s">
        <v>25</v>
      </c>
      <c r="D478" s="8" t="s">
        <v>30</v>
      </c>
      <c r="E478" s="10" t="s">
        <v>31</v>
      </c>
      <c r="F478" s="40" t="s">
        <v>14</v>
      </c>
      <c r="G478" s="42" t="s">
        <v>31</v>
      </c>
      <c r="H478" s="41" t="s">
        <v>16</v>
      </c>
      <c r="I478" s="41" t="s">
        <v>15</v>
      </c>
    </row>
    <row r="479" ht="15.75" customHeight="1">
      <c r="A479" s="5">
        <v>44659.742298599536</v>
      </c>
      <c r="B479" s="6" t="s">
        <v>21</v>
      </c>
      <c r="C479" s="7" t="s">
        <v>25</v>
      </c>
      <c r="D479" s="8" t="s">
        <v>44</v>
      </c>
      <c r="E479" s="9" t="s">
        <v>34</v>
      </c>
      <c r="F479" s="40" t="s">
        <v>14</v>
      </c>
      <c r="G479" s="40" t="s">
        <v>14</v>
      </c>
      <c r="H479" s="41" t="s">
        <v>16</v>
      </c>
      <c r="I479" s="41" t="s">
        <v>15</v>
      </c>
    </row>
    <row r="480" ht="15.75" customHeight="1">
      <c r="A480" s="5">
        <v>44659.74427167824</v>
      </c>
      <c r="B480" s="6" t="s">
        <v>21</v>
      </c>
      <c r="C480" s="7" t="s">
        <v>25</v>
      </c>
      <c r="D480" s="8" t="s">
        <v>52</v>
      </c>
      <c r="E480" s="9" t="s">
        <v>34</v>
      </c>
      <c r="F480" s="40" t="s">
        <v>34</v>
      </c>
      <c r="G480" s="40" t="s">
        <v>14</v>
      </c>
      <c r="H480" s="41" t="s">
        <v>16</v>
      </c>
      <c r="I480" s="41" t="s">
        <v>16</v>
      </c>
    </row>
    <row r="481" ht="15.75" customHeight="1">
      <c r="A481" s="5">
        <v>44659.746238645836</v>
      </c>
      <c r="B481" s="6" t="s">
        <v>9</v>
      </c>
      <c r="C481" s="7" t="s">
        <v>25</v>
      </c>
      <c r="D481" s="8" t="s">
        <v>40</v>
      </c>
      <c r="E481" s="9" t="s">
        <v>23</v>
      </c>
      <c r="F481" s="40" t="s">
        <v>23</v>
      </c>
      <c r="G481" s="40" t="s">
        <v>23</v>
      </c>
      <c r="H481" s="41" t="s">
        <v>15</v>
      </c>
      <c r="I481" s="41" t="s">
        <v>15</v>
      </c>
    </row>
    <row r="482" ht="15.75" customHeight="1">
      <c r="A482" s="5">
        <v>44659.74730606482</v>
      </c>
      <c r="B482" s="6" t="s">
        <v>21</v>
      </c>
      <c r="C482" s="7" t="s">
        <v>25</v>
      </c>
      <c r="D482" s="8" t="s">
        <v>96</v>
      </c>
      <c r="E482" s="9" t="s">
        <v>34</v>
      </c>
      <c r="F482" s="40" t="s">
        <v>34</v>
      </c>
      <c r="G482" s="42" t="s">
        <v>31</v>
      </c>
      <c r="H482" s="41" t="s">
        <v>16</v>
      </c>
      <c r="I482" s="41" t="s">
        <v>15</v>
      </c>
    </row>
    <row r="483" ht="15.75" customHeight="1">
      <c r="A483" s="5">
        <v>44659.74757717593</v>
      </c>
      <c r="B483" s="6" t="s">
        <v>21</v>
      </c>
      <c r="C483" s="7" t="s">
        <v>25</v>
      </c>
      <c r="D483" s="8" t="s">
        <v>30</v>
      </c>
      <c r="E483" s="9" t="s">
        <v>34</v>
      </c>
      <c r="F483" s="40" t="s">
        <v>34</v>
      </c>
      <c r="G483" s="40" t="s">
        <v>41</v>
      </c>
      <c r="H483" s="41" t="s">
        <v>16</v>
      </c>
      <c r="I483" s="41" t="s">
        <v>15</v>
      </c>
    </row>
    <row r="484" ht="15.75" customHeight="1">
      <c r="A484" s="5">
        <v>44659.74802640046</v>
      </c>
      <c r="B484" s="6" t="s">
        <v>35</v>
      </c>
      <c r="C484" s="7" t="s">
        <v>25</v>
      </c>
      <c r="D484" s="8" t="s">
        <v>30</v>
      </c>
      <c r="E484" s="10" t="s">
        <v>31</v>
      </c>
      <c r="F484" s="40" t="s">
        <v>34</v>
      </c>
      <c r="G484" s="40" t="s">
        <v>23</v>
      </c>
      <c r="H484" s="41" t="s">
        <v>24</v>
      </c>
      <c r="I484" s="41" t="s">
        <v>15</v>
      </c>
    </row>
    <row r="485" ht="15.75" customHeight="1">
      <c r="A485" s="5">
        <v>44659.77757103009</v>
      </c>
      <c r="B485" s="6" t="s">
        <v>21</v>
      </c>
      <c r="C485" s="7" t="s">
        <v>25</v>
      </c>
      <c r="D485" s="8" t="s">
        <v>11</v>
      </c>
      <c r="E485" s="9" t="s">
        <v>34</v>
      </c>
      <c r="F485" s="40" t="s">
        <v>34</v>
      </c>
      <c r="G485" s="40" t="s">
        <v>23</v>
      </c>
      <c r="H485" s="41" t="s">
        <v>16</v>
      </c>
      <c r="I485" s="41" t="s">
        <v>15</v>
      </c>
    </row>
    <row r="486" ht="15.75" customHeight="1">
      <c r="A486" s="5">
        <v>44660.850327754626</v>
      </c>
      <c r="B486" s="6" t="s">
        <v>21</v>
      </c>
      <c r="C486" s="7" t="s">
        <v>25</v>
      </c>
      <c r="D486" s="8" t="s">
        <v>97</v>
      </c>
      <c r="E486" s="10" t="s">
        <v>13</v>
      </c>
      <c r="F486" s="42" t="s">
        <v>13</v>
      </c>
      <c r="G486" s="42" t="s">
        <v>13</v>
      </c>
      <c r="H486" s="41" t="s">
        <v>16</v>
      </c>
      <c r="I486" s="41" t="s">
        <v>15</v>
      </c>
    </row>
    <row r="487" ht="15.75" customHeight="1">
      <c r="A487" s="5">
        <v>44663.37365674769</v>
      </c>
      <c r="B487" s="6" t="s">
        <v>35</v>
      </c>
      <c r="C487" s="7" t="s">
        <v>25</v>
      </c>
      <c r="D487" s="8" t="s">
        <v>30</v>
      </c>
      <c r="E487" s="10" t="s">
        <v>31</v>
      </c>
      <c r="F487" s="42" t="s">
        <v>31</v>
      </c>
      <c r="G487" s="40" t="s">
        <v>14</v>
      </c>
      <c r="H487" s="41" t="s">
        <v>16</v>
      </c>
      <c r="I487" s="41" t="s">
        <v>16</v>
      </c>
    </row>
    <row r="488" ht="15.75" customHeight="1">
      <c r="A488" s="5">
        <v>44663.57699163194</v>
      </c>
      <c r="B488" s="6" t="s">
        <v>21</v>
      </c>
      <c r="C488" s="7" t="s">
        <v>25</v>
      </c>
      <c r="D488" s="8" t="s">
        <v>30</v>
      </c>
      <c r="E488" s="9" t="s">
        <v>34</v>
      </c>
      <c r="F488" s="40" t="s">
        <v>34</v>
      </c>
      <c r="G488" s="42" t="s">
        <v>13</v>
      </c>
      <c r="H488" s="41" t="s">
        <v>24</v>
      </c>
      <c r="I488" s="41" t="s">
        <v>15</v>
      </c>
    </row>
    <row r="489" ht="15.75" customHeight="1">
      <c r="A489" s="5">
        <v>44663.57732668982</v>
      </c>
      <c r="B489" s="6" t="s">
        <v>21</v>
      </c>
      <c r="C489" s="7" t="s">
        <v>25</v>
      </c>
      <c r="D489" s="8" t="s">
        <v>30</v>
      </c>
      <c r="E489" s="10" t="s">
        <v>31</v>
      </c>
      <c r="F489" s="40" t="s">
        <v>34</v>
      </c>
      <c r="G489" s="42" t="s">
        <v>13</v>
      </c>
      <c r="H489" s="41" t="s">
        <v>16</v>
      </c>
      <c r="I489" s="41" t="s">
        <v>15</v>
      </c>
    </row>
    <row r="490" ht="15.75" customHeight="1">
      <c r="A490" s="5">
        <v>44663.624429814816</v>
      </c>
      <c r="B490" s="6" t="s">
        <v>21</v>
      </c>
      <c r="C490" s="7" t="s">
        <v>25</v>
      </c>
      <c r="D490" s="8" t="s">
        <v>30</v>
      </c>
      <c r="E490" s="10" t="s">
        <v>31</v>
      </c>
      <c r="F490" s="40" t="s">
        <v>23</v>
      </c>
      <c r="G490" s="40" t="s">
        <v>14</v>
      </c>
      <c r="H490" s="41" t="s">
        <v>16</v>
      </c>
      <c r="I490" s="41" t="s">
        <v>16</v>
      </c>
    </row>
    <row r="491" ht="15.75" customHeight="1">
      <c r="A491" s="5">
        <v>44663.62462505787</v>
      </c>
      <c r="B491" s="6" t="s">
        <v>21</v>
      </c>
      <c r="C491" s="7" t="s">
        <v>25</v>
      </c>
      <c r="D491" s="8" t="s">
        <v>11</v>
      </c>
      <c r="E491" s="9" t="s">
        <v>23</v>
      </c>
      <c r="F491" s="42" t="s">
        <v>13</v>
      </c>
      <c r="G491" s="42" t="s">
        <v>13</v>
      </c>
      <c r="H491" s="41" t="s">
        <v>15</v>
      </c>
      <c r="I491" s="41" t="s">
        <v>16</v>
      </c>
    </row>
    <row r="492" ht="15.75" customHeight="1">
      <c r="A492" s="5">
        <v>44663.62462578704</v>
      </c>
      <c r="B492" s="6" t="s">
        <v>21</v>
      </c>
      <c r="C492" s="7" t="s">
        <v>25</v>
      </c>
      <c r="D492" s="8" t="s">
        <v>30</v>
      </c>
      <c r="E492" s="9" t="s">
        <v>23</v>
      </c>
      <c r="F492" s="40" t="s">
        <v>14</v>
      </c>
      <c r="G492" s="42" t="s">
        <v>13</v>
      </c>
      <c r="H492" s="41" t="s">
        <v>16</v>
      </c>
      <c r="I492" s="41" t="s">
        <v>16</v>
      </c>
    </row>
    <row r="493" ht="15.75" customHeight="1">
      <c r="A493" s="5">
        <v>44663.625024953704</v>
      </c>
      <c r="B493" s="6" t="s">
        <v>21</v>
      </c>
      <c r="C493" s="7" t="s">
        <v>25</v>
      </c>
      <c r="D493" s="8" t="s">
        <v>30</v>
      </c>
      <c r="E493" s="10" t="s">
        <v>31</v>
      </c>
      <c r="F493" s="42" t="s">
        <v>13</v>
      </c>
      <c r="G493" s="42" t="s">
        <v>13</v>
      </c>
      <c r="H493" s="41" t="s">
        <v>24</v>
      </c>
      <c r="I493" s="41" t="s">
        <v>15</v>
      </c>
    </row>
    <row r="494" ht="15.75" customHeight="1">
      <c r="A494" s="5">
        <v>44663.6251165162</v>
      </c>
      <c r="B494" s="6" t="s">
        <v>21</v>
      </c>
      <c r="C494" s="7" t="s">
        <v>25</v>
      </c>
      <c r="D494" s="8" t="s">
        <v>30</v>
      </c>
      <c r="E494" s="10" t="s">
        <v>31</v>
      </c>
      <c r="F494" s="42" t="s">
        <v>13</v>
      </c>
      <c r="G494" s="42" t="s">
        <v>13</v>
      </c>
      <c r="H494" s="41" t="s">
        <v>15</v>
      </c>
      <c r="I494" s="41" t="s">
        <v>16</v>
      </c>
    </row>
    <row r="495" ht="15.75" customHeight="1">
      <c r="A495" s="5">
        <v>44663.62620665509</v>
      </c>
      <c r="B495" s="6" t="s">
        <v>21</v>
      </c>
      <c r="C495" s="7" t="s">
        <v>25</v>
      </c>
      <c r="D495" s="8" t="s">
        <v>30</v>
      </c>
      <c r="E495" s="10" t="s">
        <v>31</v>
      </c>
      <c r="F495" s="40" t="s">
        <v>34</v>
      </c>
      <c r="G495" s="40" t="s">
        <v>41</v>
      </c>
      <c r="H495" s="41" t="s">
        <v>16</v>
      </c>
      <c r="I495" s="41" t="s">
        <v>16</v>
      </c>
    </row>
    <row r="496" ht="15.75" customHeight="1">
      <c r="A496" s="5">
        <v>44663.62646288195</v>
      </c>
      <c r="B496" s="6" t="s">
        <v>21</v>
      </c>
      <c r="C496" s="7" t="s">
        <v>25</v>
      </c>
      <c r="D496" s="8" t="s">
        <v>30</v>
      </c>
      <c r="E496" s="10" t="s">
        <v>31</v>
      </c>
      <c r="F496" s="40" t="s">
        <v>34</v>
      </c>
      <c r="G496" s="42" t="s">
        <v>31</v>
      </c>
      <c r="H496" s="41" t="s">
        <v>16</v>
      </c>
      <c r="I496" s="41" t="s">
        <v>16</v>
      </c>
    </row>
    <row r="497" ht="15.75" customHeight="1">
      <c r="A497" s="5">
        <v>44663.62700482639</v>
      </c>
      <c r="B497" s="6" t="s">
        <v>21</v>
      </c>
      <c r="C497" s="7" t="s">
        <v>25</v>
      </c>
      <c r="D497" s="8" t="s">
        <v>30</v>
      </c>
      <c r="E497" s="9" t="s">
        <v>23</v>
      </c>
      <c r="F497" s="40" t="s">
        <v>14</v>
      </c>
      <c r="G497" s="40" t="s">
        <v>23</v>
      </c>
      <c r="H497" s="41" t="s">
        <v>24</v>
      </c>
      <c r="I497" s="41" t="s">
        <v>15</v>
      </c>
    </row>
    <row r="498" ht="15.75" customHeight="1">
      <c r="A498" s="5">
        <v>44663.62709542824</v>
      </c>
      <c r="B498" s="6" t="s">
        <v>21</v>
      </c>
      <c r="C498" s="7" t="s">
        <v>25</v>
      </c>
      <c r="D498" s="8" t="s">
        <v>30</v>
      </c>
      <c r="E498" s="10" t="s">
        <v>31</v>
      </c>
      <c r="F498" s="40" t="s">
        <v>34</v>
      </c>
      <c r="G498" s="40" t="s">
        <v>23</v>
      </c>
      <c r="H498" s="41" t="s">
        <v>15</v>
      </c>
      <c r="I498" s="41" t="s">
        <v>15</v>
      </c>
    </row>
    <row r="499" ht="15.75" customHeight="1">
      <c r="A499" s="5">
        <v>44663.627227731486</v>
      </c>
      <c r="B499" s="6" t="s">
        <v>21</v>
      </c>
      <c r="C499" s="7" t="s">
        <v>25</v>
      </c>
      <c r="D499" s="8" t="s">
        <v>30</v>
      </c>
      <c r="E499" s="10" t="s">
        <v>31</v>
      </c>
      <c r="F499" s="40" t="s">
        <v>14</v>
      </c>
      <c r="G499" s="40" t="s">
        <v>41</v>
      </c>
      <c r="H499" s="41" t="s">
        <v>16</v>
      </c>
      <c r="I499" s="41" t="s">
        <v>15</v>
      </c>
    </row>
    <row r="500" ht="15.75" customHeight="1">
      <c r="A500" s="5">
        <v>44663.62786821759</v>
      </c>
      <c r="B500" s="6" t="s">
        <v>21</v>
      </c>
      <c r="C500" s="7" t="s">
        <v>25</v>
      </c>
      <c r="D500" s="8" t="s">
        <v>11</v>
      </c>
      <c r="E500" s="10" t="s">
        <v>31</v>
      </c>
      <c r="F500" s="40" t="s">
        <v>34</v>
      </c>
      <c r="G500" s="40" t="s">
        <v>41</v>
      </c>
      <c r="H500" s="41" t="s">
        <v>24</v>
      </c>
      <c r="I500" s="41" t="s">
        <v>15</v>
      </c>
    </row>
    <row r="501" ht="15.75" customHeight="1">
      <c r="A501" s="5">
        <v>44663.63034909722</v>
      </c>
      <c r="B501" s="6" t="s">
        <v>21</v>
      </c>
      <c r="C501" s="7" t="s">
        <v>25</v>
      </c>
      <c r="D501" s="8" t="s">
        <v>77</v>
      </c>
      <c r="E501" s="10" t="s">
        <v>31</v>
      </c>
      <c r="F501" s="40" t="s">
        <v>34</v>
      </c>
      <c r="G501" s="40" t="s">
        <v>41</v>
      </c>
      <c r="H501" s="41" t="s">
        <v>24</v>
      </c>
      <c r="I501" s="41" t="s">
        <v>15</v>
      </c>
    </row>
    <row r="502" ht="15.75" customHeight="1">
      <c r="A502" s="5">
        <v>44663.63149269676</v>
      </c>
      <c r="B502" s="6" t="s">
        <v>21</v>
      </c>
      <c r="C502" s="7" t="s">
        <v>25</v>
      </c>
      <c r="D502" s="8" t="s">
        <v>30</v>
      </c>
      <c r="E502" s="9" t="s">
        <v>23</v>
      </c>
      <c r="F502" s="40" t="s">
        <v>23</v>
      </c>
      <c r="G502" s="40" t="s">
        <v>23</v>
      </c>
      <c r="H502" s="41" t="s">
        <v>16</v>
      </c>
      <c r="I502" s="41" t="s">
        <v>16</v>
      </c>
    </row>
    <row r="503" ht="15.75" customHeight="1">
      <c r="A503" s="5">
        <v>44664.378584791666</v>
      </c>
      <c r="B503" s="6" t="s">
        <v>21</v>
      </c>
      <c r="C503" s="7" t="s">
        <v>25</v>
      </c>
      <c r="D503" s="8" t="s">
        <v>30</v>
      </c>
      <c r="E503" s="10" t="s">
        <v>31</v>
      </c>
      <c r="F503" s="42" t="s">
        <v>13</v>
      </c>
      <c r="G503" s="42" t="s">
        <v>13</v>
      </c>
      <c r="H503" s="41" t="s">
        <v>15</v>
      </c>
      <c r="I503" s="41" t="s">
        <v>15</v>
      </c>
    </row>
    <row r="504" ht="15.75" customHeight="1">
      <c r="A504" s="5">
        <v>44664.37948423611</v>
      </c>
      <c r="B504" s="6" t="s">
        <v>21</v>
      </c>
      <c r="C504" s="7" t="s">
        <v>25</v>
      </c>
      <c r="D504" s="8" t="s">
        <v>11</v>
      </c>
      <c r="E504" s="10" t="s">
        <v>13</v>
      </c>
      <c r="F504" s="42" t="s">
        <v>13</v>
      </c>
      <c r="G504" s="40" t="s">
        <v>14</v>
      </c>
      <c r="H504" s="41" t="s">
        <v>16</v>
      </c>
      <c r="I504" s="41" t="s">
        <v>15</v>
      </c>
    </row>
    <row r="505" ht="15.75" customHeight="1">
      <c r="A505" s="5">
        <v>44664.380966365745</v>
      </c>
      <c r="B505" s="6" t="s">
        <v>21</v>
      </c>
      <c r="C505" s="7" t="s">
        <v>25</v>
      </c>
      <c r="D505" s="8" t="s">
        <v>30</v>
      </c>
      <c r="E505" s="10" t="s">
        <v>31</v>
      </c>
      <c r="F505" s="40" t="s">
        <v>23</v>
      </c>
      <c r="G505" s="40" t="s">
        <v>41</v>
      </c>
      <c r="H505" s="41" t="s">
        <v>24</v>
      </c>
      <c r="I505" s="41" t="s">
        <v>15</v>
      </c>
    </row>
    <row r="506" ht="15.75" customHeight="1">
      <c r="A506" s="5">
        <v>44664.381898101856</v>
      </c>
      <c r="B506" s="6" t="s">
        <v>21</v>
      </c>
      <c r="C506" s="7" t="s">
        <v>25</v>
      </c>
      <c r="D506" s="8" t="s">
        <v>30</v>
      </c>
      <c r="E506" s="9" t="s">
        <v>23</v>
      </c>
      <c r="F506" s="40" t="s">
        <v>23</v>
      </c>
      <c r="G506" s="40" t="s">
        <v>41</v>
      </c>
      <c r="H506" s="41" t="s">
        <v>16</v>
      </c>
      <c r="I506" s="41" t="s">
        <v>15</v>
      </c>
    </row>
    <row r="507" ht="15.75" customHeight="1">
      <c r="A507" s="5">
        <v>44664.38581386574</v>
      </c>
      <c r="B507" s="6" t="s">
        <v>21</v>
      </c>
      <c r="C507" s="7" t="s">
        <v>25</v>
      </c>
      <c r="D507" s="8" t="s">
        <v>30</v>
      </c>
      <c r="E507" s="10" t="s">
        <v>31</v>
      </c>
      <c r="F507" s="42" t="s">
        <v>13</v>
      </c>
      <c r="G507" s="42" t="s">
        <v>13</v>
      </c>
      <c r="H507" s="41" t="s">
        <v>15</v>
      </c>
      <c r="I507" s="41" t="s">
        <v>15</v>
      </c>
    </row>
    <row r="508" ht="15.75" customHeight="1">
      <c r="A508" s="5">
        <v>44664.43818375</v>
      </c>
      <c r="B508" s="6" t="s">
        <v>21</v>
      </c>
      <c r="C508" s="7" t="s">
        <v>25</v>
      </c>
      <c r="D508" s="8" t="s">
        <v>30</v>
      </c>
      <c r="E508" s="10" t="s">
        <v>31</v>
      </c>
      <c r="F508" s="40" t="s">
        <v>14</v>
      </c>
      <c r="G508" s="40" t="s">
        <v>14</v>
      </c>
      <c r="H508" s="41" t="s">
        <v>16</v>
      </c>
      <c r="I508" s="41" t="s">
        <v>16</v>
      </c>
    </row>
    <row r="509" ht="15.75" customHeight="1">
      <c r="A509" s="5">
        <v>44664.43818516204</v>
      </c>
      <c r="B509" s="6" t="s">
        <v>21</v>
      </c>
      <c r="C509" s="7" t="s">
        <v>25</v>
      </c>
      <c r="D509" s="8" t="s">
        <v>11</v>
      </c>
      <c r="E509" s="9" t="s">
        <v>34</v>
      </c>
      <c r="F509" s="40" t="s">
        <v>34</v>
      </c>
      <c r="G509" s="40" t="s">
        <v>23</v>
      </c>
      <c r="H509" s="41" t="s">
        <v>15</v>
      </c>
      <c r="I509" s="41" t="s">
        <v>15</v>
      </c>
    </row>
    <row r="510" ht="15.75" customHeight="1">
      <c r="A510" s="5">
        <v>44664.43903043981</v>
      </c>
      <c r="B510" s="6" t="s">
        <v>21</v>
      </c>
      <c r="C510" s="7" t="s">
        <v>25</v>
      </c>
      <c r="D510" s="8" t="s">
        <v>11</v>
      </c>
      <c r="E510" s="9" t="s">
        <v>34</v>
      </c>
      <c r="F510" s="40" t="s">
        <v>34</v>
      </c>
      <c r="G510" s="40" t="s">
        <v>14</v>
      </c>
      <c r="H510" s="41" t="s">
        <v>16</v>
      </c>
      <c r="I510" s="41" t="s">
        <v>16</v>
      </c>
    </row>
    <row r="511" ht="15.75" customHeight="1">
      <c r="A511" s="5">
        <v>44664.43908449074</v>
      </c>
      <c r="B511" s="6" t="s">
        <v>21</v>
      </c>
      <c r="C511" s="7" t="s">
        <v>25</v>
      </c>
      <c r="D511" s="8" t="s">
        <v>30</v>
      </c>
      <c r="E511" s="10" t="s">
        <v>13</v>
      </c>
      <c r="F511" s="42" t="s">
        <v>31</v>
      </c>
      <c r="G511" s="42" t="s">
        <v>13</v>
      </c>
      <c r="H511" s="41" t="s">
        <v>16</v>
      </c>
      <c r="I511" s="41" t="s">
        <v>16</v>
      </c>
    </row>
    <row r="512" ht="15.75" customHeight="1">
      <c r="A512" s="5">
        <v>44664.439425856486</v>
      </c>
      <c r="B512" s="6" t="s">
        <v>21</v>
      </c>
      <c r="C512" s="7" t="s">
        <v>25</v>
      </c>
      <c r="D512" s="8"/>
      <c r="E512" s="9" t="s">
        <v>34</v>
      </c>
      <c r="F512" s="42" t="s">
        <v>31</v>
      </c>
      <c r="G512" s="40" t="s">
        <v>14</v>
      </c>
      <c r="H512" s="41" t="s">
        <v>15</v>
      </c>
      <c r="I512" s="41" t="s">
        <v>15</v>
      </c>
    </row>
    <row r="513" ht="15.75" customHeight="1">
      <c r="A513" s="5">
        <v>44664.43944180556</v>
      </c>
      <c r="B513" s="6" t="s">
        <v>21</v>
      </c>
      <c r="C513" s="7" t="s">
        <v>25</v>
      </c>
      <c r="D513" s="8" t="s">
        <v>11</v>
      </c>
      <c r="E513" s="9" t="s">
        <v>23</v>
      </c>
      <c r="F513" s="40" t="s">
        <v>23</v>
      </c>
      <c r="G513" s="42" t="s">
        <v>13</v>
      </c>
      <c r="H513" s="41" t="s">
        <v>16</v>
      </c>
      <c r="I513" s="41" t="s">
        <v>15</v>
      </c>
    </row>
    <row r="514" ht="15.75" customHeight="1">
      <c r="A514" s="5">
        <v>44664.43945053241</v>
      </c>
      <c r="B514" s="6" t="s">
        <v>21</v>
      </c>
      <c r="C514" s="7" t="s">
        <v>25</v>
      </c>
      <c r="D514" s="8" t="s">
        <v>11</v>
      </c>
      <c r="E514" s="10" t="s">
        <v>31</v>
      </c>
      <c r="F514" s="42" t="s">
        <v>13</v>
      </c>
      <c r="G514" s="42" t="s">
        <v>13</v>
      </c>
      <c r="H514" s="41" t="s">
        <v>16</v>
      </c>
      <c r="I514" s="41" t="s">
        <v>15</v>
      </c>
    </row>
    <row r="515" ht="15.75" customHeight="1">
      <c r="A515" s="5">
        <v>44664.43963206018</v>
      </c>
      <c r="B515" s="6" t="s">
        <v>21</v>
      </c>
      <c r="C515" s="7" t="s">
        <v>25</v>
      </c>
      <c r="D515" s="8" t="s">
        <v>11</v>
      </c>
      <c r="E515" s="10" t="s">
        <v>31</v>
      </c>
      <c r="F515" s="40" t="s">
        <v>14</v>
      </c>
      <c r="G515" s="40" t="s">
        <v>14</v>
      </c>
      <c r="H515" s="41" t="s">
        <v>16</v>
      </c>
      <c r="I515" s="41" t="s">
        <v>16</v>
      </c>
    </row>
    <row r="516" ht="15.75" customHeight="1">
      <c r="A516" s="5">
        <v>44664.44025371528</v>
      </c>
      <c r="B516" s="6" t="s">
        <v>21</v>
      </c>
      <c r="C516" s="7" t="s">
        <v>25</v>
      </c>
      <c r="D516" s="8" t="s">
        <v>11</v>
      </c>
      <c r="E516" s="9" t="s">
        <v>14</v>
      </c>
      <c r="F516" s="42" t="s">
        <v>13</v>
      </c>
      <c r="G516" s="42" t="s">
        <v>13</v>
      </c>
      <c r="H516" s="41" t="s">
        <v>24</v>
      </c>
      <c r="I516" s="41" t="s">
        <v>15</v>
      </c>
    </row>
    <row r="517" ht="15.75" customHeight="1">
      <c r="A517" s="5">
        <v>44664.44039215278</v>
      </c>
      <c r="B517" s="6" t="s">
        <v>21</v>
      </c>
      <c r="C517" s="7" t="s">
        <v>25</v>
      </c>
      <c r="D517" s="8" t="s">
        <v>30</v>
      </c>
      <c r="E517" s="10" t="s">
        <v>31</v>
      </c>
      <c r="F517" s="40" t="s">
        <v>14</v>
      </c>
      <c r="G517" s="40" t="s">
        <v>14</v>
      </c>
      <c r="H517" s="41" t="s">
        <v>16</v>
      </c>
      <c r="I517" s="41" t="s">
        <v>16</v>
      </c>
    </row>
    <row r="518" ht="15.75" customHeight="1">
      <c r="A518" s="5">
        <v>44664.44059076389</v>
      </c>
      <c r="B518" s="6" t="s">
        <v>21</v>
      </c>
      <c r="C518" s="7" t="s">
        <v>25</v>
      </c>
      <c r="D518" s="8" t="s">
        <v>30</v>
      </c>
      <c r="E518" s="10" t="s">
        <v>13</v>
      </c>
      <c r="F518" s="42" t="s">
        <v>13</v>
      </c>
      <c r="G518" s="42" t="s">
        <v>13</v>
      </c>
      <c r="H518" s="41" t="s">
        <v>24</v>
      </c>
      <c r="I518" s="41" t="s">
        <v>16</v>
      </c>
    </row>
    <row r="519" ht="15.75" customHeight="1">
      <c r="A519" s="5">
        <v>44664.441997118054</v>
      </c>
      <c r="B519" s="6" t="s">
        <v>21</v>
      </c>
      <c r="C519" s="7" t="s">
        <v>25</v>
      </c>
      <c r="D519" s="8" t="s">
        <v>30</v>
      </c>
      <c r="E519" s="10" t="s">
        <v>31</v>
      </c>
      <c r="F519" s="40" t="s">
        <v>34</v>
      </c>
      <c r="G519" s="40" t="s">
        <v>41</v>
      </c>
      <c r="H519" s="41" t="s">
        <v>15</v>
      </c>
      <c r="I519" s="41" t="s">
        <v>15</v>
      </c>
    </row>
    <row r="520" ht="15.75" customHeight="1">
      <c r="A520" s="5">
        <v>44664.442077037034</v>
      </c>
      <c r="B520" s="6" t="s">
        <v>21</v>
      </c>
      <c r="C520" s="7" t="s">
        <v>25</v>
      </c>
      <c r="D520" s="8" t="s">
        <v>11</v>
      </c>
      <c r="E520" s="10" t="s">
        <v>13</v>
      </c>
      <c r="F520" s="42" t="s">
        <v>13</v>
      </c>
      <c r="G520" s="42" t="s">
        <v>13</v>
      </c>
      <c r="H520" s="41" t="s">
        <v>16</v>
      </c>
      <c r="I520" s="41" t="s">
        <v>16</v>
      </c>
    </row>
    <row r="521" ht="15.75" customHeight="1">
      <c r="A521" s="5">
        <v>44664.44210627315</v>
      </c>
      <c r="B521" s="6" t="s">
        <v>21</v>
      </c>
      <c r="C521" s="7" t="s">
        <v>25</v>
      </c>
      <c r="D521" s="8" t="s">
        <v>11</v>
      </c>
      <c r="E521" s="10" t="s">
        <v>13</v>
      </c>
      <c r="F521" s="42" t="s">
        <v>13</v>
      </c>
      <c r="G521" s="40" t="s">
        <v>41</v>
      </c>
      <c r="H521" s="41" t="s">
        <v>15</v>
      </c>
      <c r="I521" s="41" t="s">
        <v>16</v>
      </c>
    </row>
    <row r="522" ht="15.75" customHeight="1">
      <c r="A522" s="5">
        <v>44664.442374502316</v>
      </c>
      <c r="B522" s="6" t="s">
        <v>21</v>
      </c>
      <c r="C522" s="7" t="s">
        <v>25</v>
      </c>
      <c r="D522" s="8" t="s">
        <v>30</v>
      </c>
      <c r="E522" s="10" t="s">
        <v>31</v>
      </c>
      <c r="F522" s="40" t="s">
        <v>23</v>
      </c>
      <c r="G522" s="42" t="s">
        <v>31</v>
      </c>
      <c r="H522" s="41" t="s">
        <v>24</v>
      </c>
      <c r="I522" s="41" t="s">
        <v>15</v>
      </c>
    </row>
    <row r="523" ht="15.75" customHeight="1">
      <c r="A523" s="5">
        <v>44664.45249137732</v>
      </c>
      <c r="B523" s="6" t="s">
        <v>21</v>
      </c>
      <c r="C523" s="7" t="s">
        <v>25</v>
      </c>
      <c r="D523" s="8" t="s">
        <v>52</v>
      </c>
      <c r="E523" s="9" t="s">
        <v>14</v>
      </c>
      <c r="F523" s="42" t="s">
        <v>13</v>
      </c>
      <c r="G523" s="42" t="s">
        <v>31</v>
      </c>
      <c r="H523" s="41" t="s">
        <v>15</v>
      </c>
      <c r="I523" s="41" t="s">
        <v>15</v>
      </c>
    </row>
    <row r="524" ht="15.75" customHeight="1">
      <c r="A524" s="5">
        <v>44664.45276039352</v>
      </c>
      <c r="B524" s="6" t="s">
        <v>21</v>
      </c>
      <c r="C524" s="7" t="s">
        <v>25</v>
      </c>
      <c r="D524" s="8" t="s">
        <v>67</v>
      </c>
      <c r="E524" s="9" t="s">
        <v>34</v>
      </c>
      <c r="F524" s="40" t="s">
        <v>34</v>
      </c>
      <c r="G524" s="40" t="s">
        <v>14</v>
      </c>
      <c r="H524" s="41" t="s">
        <v>15</v>
      </c>
      <c r="I524" s="41" t="s">
        <v>16</v>
      </c>
    </row>
    <row r="525" ht="15.75" customHeight="1">
      <c r="A525" s="5">
        <v>44664.45316005787</v>
      </c>
      <c r="B525" s="6" t="s">
        <v>21</v>
      </c>
      <c r="C525" s="7" t="s">
        <v>25</v>
      </c>
      <c r="D525" s="8" t="s">
        <v>30</v>
      </c>
      <c r="E525" s="10" t="s">
        <v>31</v>
      </c>
      <c r="F525" s="40" t="s">
        <v>23</v>
      </c>
      <c r="G525" s="40" t="s">
        <v>41</v>
      </c>
      <c r="H525" s="41" t="s">
        <v>15</v>
      </c>
      <c r="I525" s="41" t="s">
        <v>15</v>
      </c>
    </row>
    <row r="526" ht="15.75" customHeight="1">
      <c r="A526" s="5">
        <v>44664.453297025466</v>
      </c>
      <c r="B526" s="6" t="s">
        <v>21</v>
      </c>
      <c r="C526" s="7" t="s">
        <v>25</v>
      </c>
      <c r="D526" s="8" t="s">
        <v>11</v>
      </c>
      <c r="E526" s="10" t="s">
        <v>13</v>
      </c>
      <c r="F526" s="42" t="s">
        <v>13</v>
      </c>
      <c r="G526" s="42" t="s">
        <v>13</v>
      </c>
      <c r="H526" s="41" t="s">
        <v>16</v>
      </c>
      <c r="I526" s="41" t="s">
        <v>16</v>
      </c>
    </row>
    <row r="527" ht="15.75" customHeight="1">
      <c r="A527" s="5">
        <v>44664.45361059028</v>
      </c>
      <c r="B527" s="6" t="s">
        <v>21</v>
      </c>
      <c r="C527" s="7" t="s">
        <v>25</v>
      </c>
      <c r="D527" s="8" t="s">
        <v>54</v>
      </c>
      <c r="E527" s="10" t="s">
        <v>31</v>
      </c>
      <c r="F527" s="40" t="s">
        <v>34</v>
      </c>
      <c r="G527" s="42" t="s">
        <v>13</v>
      </c>
      <c r="H527" s="41" t="s">
        <v>15</v>
      </c>
      <c r="I527" s="41" t="s">
        <v>15</v>
      </c>
    </row>
    <row r="528" ht="15.75" customHeight="1">
      <c r="A528" s="5">
        <v>44664.45376614583</v>
      </c>
      <c r="B528" s="6" t="s">
        <v>21</v>
      </c>
      <c r="C528" s="7" t="s">
        <v>25</v>
      </c>
      <c r="D528" s="8" t="s">
        <v>30</v>
      </c>
      <c r="E528" s="9" t="s">
        <v>14</v>
      </c>
      <c r="F528" s="40" t="s">
        <v>14</v>
      </c>
      <c r="G528" s="40" t="s">
        <v>14</v>
      </c>
      <c r="H528" s="41" t="s">
        <v>16</v>
      </c>
      <c r="I528" s="41" t="s">
        <v>15</v>
      </c>
    </row>
    <row r="529" ht="15.75" customHeight="1">
      <c r="A529" s="5">
        <v>44664.453798125</v>
      </c>
      <c r="B529" s="6" t="s">
        <v>21</v>
      </c>
      <c r="C529" s="7" t="s">
        <v>25</v>
      </c>
      <c r="D529" s="8" t="s">
        <v>11</v>
      </c>
      <c r="E529" s="9" t="s">
        <v>14</v>
      </c>
      <c r="F529" s="42" t="s">
        <v>13</v>
      </c>
      <c r="G529" s="40" t="s">
        <v>14</v>
      </c>
      <c r="H529" s="41" t="s">
        <v>24</v>
      </c>
      <c r="I529" s="41" t="s">
        <v>15</v>
      </c>
    </row>
    <row r="530" ht="15.75" customHeight="1">
      <c r="A530" s="5">
        <v>44664.45414174769</v>
      </c>
      <c r="B530" s="6" t="s">
        <v>21</v>
      </c>
      <c r="C530" s="7" t="s">
        <v>25</v>
      </c>
      <c r="D530" s="8" t="s">
        <v>30</v>
      </c>
      <c r="E530" s="10" t="s">
        <v>31</v>
      </c>
      <c r="F530" s="40" t="s">
        <v>23</v>
      </c>
      <c r="G530" s="42" t="s">
        <v>13</v>
      </c>
      <c r="H530" s="41" t="s">
        <v>16</v>
      </c>
      <c r="I530" s="41" t="s">
        <v>15</v>
      </c>
    </row>
    <row r="531" ht="15.75" customHeight="1">
      <c r="A531" s="5">
        <v>44664.4724653125</v>
      </c>
      <c r="B531" s="6" t="s">
        <v>21</v>
      </c>
      <c r="C531" s="7" t="s">
        <v>25</v>
      </c>
      <c r="D531" s="8" t="s">
        <v>30</v>
      </c>
      <c r="E531" s="10" t="s">
        <v>31</v>
      </c>
      <c r="F531" s="40" t="s">
        <v>23</v>
      </c>
      <c r="G531" s="42" t="s">
        <v>31</v>
      </c>
      <c r="H531" s="41" t="s">
        <v>15</v>
      </c>
      <c r="I531" s="41" t="s">
        <v>15</v>
      </c>
    </row>
    <row r="532" ht="15.75" customHeight="1">
      <c r="A532" s="5">
        <v>44664.49690377315</v>
      </c>
      <c r="B532" s="6" t="s">
        <v>21</v>
      </c>
      <c r="C532" s="7" t="s">
        <v>25</v>
      </c>
      <c r="D532" s="8" t="s">
        <v>30</v>
      </c>
      <c r="E532" s="10" t="s">
        <v>31</v>
      </c>
      <c r="F532" s="40" t="s">
        <v>23</v>
      </c>
      <c r="G532" s="40" t="s">
        <v>23</v>
      </c>
      <c r="H532" s="41" t="s">
        <v>16</v>
      </c>
      <c r="I532" s="41" t="s">
        <v>15</v>
      </c>
    </row>
    <row r="533" ht="15.75" customHeight="1">
      <c r="A533" s="5">
        <v>44664.53302878472</v>
      </c>
      <c r="B533" s="6" t="s">
        <v>21</v>
      </c>
      <c r="C533" s="7" t="s">
        <v>25</v>
      </c>
      <c r="D533" s="8" t="s">
        <v>30</v>
      </c>
      <c r="E533" s="10" t="s">
        <v>31</v>
      </c>
      <c r="F533" s="42" t="s">
        <v>31</v>
      </c>
      <c r="G533" s="40" t="s">
        <v>41</v>
      </c>
      <c r="H533" s="41" t="s">
        <v>16</v>
      </c>
      <c r="I533" s="41" t="s">
        <v>15</v>
      </c>
    </row>
    <row r="534" ht="15.75" customHeight="1">
      <c r="A534" s="5">
        <v>44665.352336875</v>
      </c>
      <c r="B534" s="6" t="s">
        <v>21</v>
      </c>
      <c r="C534" s="7" t="s">
        <v>25</v>
      </c>
      <c r="D534" s="8" t="s">
        <v>68</v>
      </c>
      <c r="E534" s="9" t="s">
        <v>34</v>
      </c>
      <c r="F534" s="40" t="s">
        <v>34</v>
      </c>
      <c r="G534" s="40" t="s">
        <v>41</v>
      </c>
      <c r="H534" s="41" t="s">
        <v>16</v>
      </c>
      <c r="I534" s="41" t="s">
        <v>16</v>
      </c>
    </row>
    <row r="535" ht="15.75" customHeight="1">
      <c r="A535" s="5">
        <v>44662.524379421295</v>
      </c>
      <c r="B535" s="6" t="s">
        <v>21</v>
      </c>
      <c r="C535" s="7" t="s">
        <v>25</v>
      </c>
      <c r="D535" s="8" t="s">
        <v>50</v>
      </c>
      <c r="E535" s="10" t="s">
        <v>31</v>
      </c>
      <c r="F535" s="40" t="s">
        <v>23</v>
      </c>
      <c r="G535" s="42" t="s">
        <v>13</v>
      </c>
      <c r="H535" s="41" t="s">
        <v>24</v>
      </c>
      <c r="I535" s="41" t="s">
        <v>16</v>
      </c>
    </row>
    <row r="536" ht="15.75" customHeight="1">
      <c r="A536" s="5">
        <v>44662.526356539354</v>
      </c>
      <c r="B536" s="6" t="s">
        <v>9</v>
      </c>
      <c r="C536" s="7" t="s">
        <v>25</v>
      </c>
      <c r="D536" s="8" t="s">
        <v>40</v>
      </c>
      <c r="E536" s="9" t="s">
        <v>14</v>
      </c>
      <c r="F536" s="40" t="s">
        <v>23</v>
      </c>
      <c r="G536" s="40" t="s">
        <v>41</v>
      </c>
      <c r="H536" s="41" t="s">
        <v>24</v>
      </c>
      <c r="I536" s="41" t="s">
        <v>16</v>
      </c>
    </row>
    <row r="537" ht="15.75" customHeight="1">
      <c r="A537" s="5">
        <v>44662.52639944444</v>
      </c>
      <c r="B537" s="6" t="s">
        <v>9</v>
      </c>
      <c r="C537" s="7" t="s">
        <v>25</v>
      </c>
      <c r="D537" s="8" t="s">
        <v>30</v>
      </c>
      <c r="E537" s="10" t="s">
        <v>31</v>
      </c>
      <c r="F537" s="42" t="s">
        <v>13</v>
      </c>
      <c r="G537" s="42" t="s">
        <v>13</v>
      </c>
      <c r="H537" s="41" t="s">
        <v>24</v>
      </c>
      <c r="I537" s="41" t="s">
        <v>16</v>
      </c>
    </row>
    <row r="538" ht="15.75" customHeight="1">
      <c r="A538" s="5">
        <v>44662.52792152778</v>
      </c>
      <c r="B538" s="6" t="s">
        <v>9</v>
      </c>
      <c r="C538" s="7" t="s">
        <v>25</v>
      </c>
      <c r="D538" s="8" t="s">
        <v>30</v>
      </c>
      <c r="E538" s="10" t="s">
        <v>31</v>
      </c>
      <c r="F538" s="40" t="s">
        <v>23</v>
      </c>
      <c r="G538" s="42" t="s">
        <v>13</v>
      </c>
      <c r="H538" s="41" t="s">
        <v>24</v>
      </c>
      <c r="I538" s="41" t="s">
        <v>16</v>
      </c>
    </row>
    <row r="539" ht="15.75" customHeight="1">
      <c r="A539" s="5">
        <v>44662.528343645834</v>
      </c>
      <c r="B539" s="6" t="s">
        <v>21</v>
      </c>
      <c r="C539" s="7" t="s">
        <v>25</v>
      </c>
      <c r="D539" s="8" t="s">
        <v>30</v>
      </c>
      <c r="E539" s="10" t="s">
        <v>31</v>
      </c>
      <c r="F539" s="42" t="s">
        <v>31</v>
      </c>
      <c r="G539" s="40" t="s">
        <v>14</v>
      </c>
      <c r="H539" s="41" t="s">
        <v>16</v>
      </c>
      <c r="I539" s="41" t="s">
        <v>15</v>
      </c>
    </row>
    <row r="540" ht="15.75" customHeight="1">
      <c r="A540" s="5">
        <v>44662.53677876157</v>
      </c>
      <c r="B540" s="6" t="s">
        <v>21</v>
      </c>
      <c r="C540" s="7" t="s">
        <v>25</v>
      </c>
      <c r="D540" s="8" t="s">
        <v>30</v>
      </c>
      <c r="E540" s="9" t="s">
        <v>23</v>
      </c>
      <c r="F540" s="42" t="s">
        <v>13</v>
      </c>
      <c r="G540" s="40" t="s">
        <v>41</v>
      </c>
      <c r="H540" s="41" t="s">
        <v>16</v>
      </c>
      <c r="I540" s="41" t="s">
        <v>15</v>
      </c>
    </row>
    <row r="541" ht="15.75" customHeight="1">
      <c r="A541" s="5">
        <v>44662.541163842594</v>
      </c>
      <c r="B541" s="6" t="s">
        <v>9</v>
      </c>
      <c r="C541" s="7" t="s">
        <v>25</v>
      </c>
      <c r="D541" s="8" t="s">
        <v>30</v>
      </c>
      <c r="E541" s="9" t="s">
        <v>23</v>
      </c>
      <c r="F541" s="40" t="s">
        <v>14</v>
      </c>
      <c r="G541" s="40" t="s">
        <v>23</v>
      </c>
      <c r="H541" s="41" t="s">
        <v>24</v>
      </c>
      <c r="I541" s="41" t="s">
        <v>16</v>
      </c>
    </row>
    <row r="542" ht="15.75" customHeight="1">
      <c r="A542" s="5">
        <v>44662.55981855324</v>
      </c>
      <c r="B542" s="6" t="s">
        <v>9</v>
      </c>
      <c r="C542" s="7" t="s">
        <v>25</v>
      </c>
      <c r="D542" s="8" t="s">
        <v>40</v>
      </c>
      <c r="E542" s="9" t="s">
        <v>34</v>
      </c>
      <c r="F542" s="40" t="s">
        <v>34</v>
      </c>
      <c r="G542" s="42" t="s">
        <v>13</v>
      </c>
      <c r="H542" s="41" t="s">
        <v>24</v>
      </c>
      <c r="I542" s="41" t="s">
        <v>15</v>
      </c>
    </row>
    <row r="543" ht="15.75" customHeight="1">
      <c r="A543" s="5">
        <v>44662.560135775464</v>
      </c>
      <c r="B543" s="6" t="s">
        <v>9</v>
      </c>
      <c r="C543" s="7" t="s">
        <v>25</v>
      </c>
      <c r="D543" s="8" t="s">
        <v>40</v>
      </c>
      <c r="E543" s="9" t="s">
        <v>14</v>
      </c>
      <c r="F543" s="40" t="s">
        <v>34</v>
      </c>
      <c r="G543" s="42" t="s">
        <v>13</v>
      </c>
      <c r="H543" s="41" t="s">
        <v>16</v>
      </c>
      <c r="I543" s="41" t="s">
        <v>15</v>
      </c>
    </row>
    <row r="544" ht="15.75" customHeight="1">
      <c r="A544" s="5">
        <v>44662.59084549769</v>
      </c>
      <c r="B544" s="6" t="s">
        <v>9</v>
      </c>
      <c r="C544" s="7" t="s">
        <v>25</v>
      </c>
      <c r="D544" s="8" t="s">
        <v>40</v>
      </c>
      <c r="E544" s="10" t="s">
        <v>13</v>
      </c>
      <c r="F544" s="40" t="s">
        <v>34</v>
      </c>
      <c r="G544" s="42" t="s">
        <v>31</v>
      </c>
      <c r="H544" s="41" t="s">
        <v>16</v>
      </c>
      <c r="I544" s="41" t="s">
        <v>15</v>
      </c>
    </row>
    <row r="545" ht="15.75" customHeight="1">
      <c r="A545" s="5">
        <v>44663.50079344907</v>
      </c>
      <c r="B545" s="6" t="s">
        <v>21</v>
      </c>
      <c r="C545" s="7" t="s">
        <v>25</v>
      </c>
      <c r="D545" s="8" t="s">
        <v>11</v>
      </c>
      <c r="E545" s="9" t="s">
        <v>34</v>
      </c>
      <c r="F545" s="40" t="s">
        <v>34</v>
      </c>
      <c r="G545" s="42" t="s">
        <v>13</v>
      </c>
      <c r="H545" s="41" t="s">
        <v>15</v>
      </c>
      <c r="I545" s="41" t="s">
        <v>15</v>
      </c>
    </row>
    <row r="546" ht="15.75" customHeight="1">
      <c r="A546" s="5">
        <v>44663.505865405095</v>
      </c>
      <c r="B546" s="6" t="s">
        <v>21</v>
      </c>
      <c r="C546" s="7" t="s">
        <v>25</v>
      </c>
      <c r="D546" s="8" t="s">
        <v>43</v>
      </c>
      <c r="E546" s="9" t="s">
        <v>34</v>
      </c>
      <c r="F546" s="42" t="s">
        <v>13</v>
      </c>
      <c r="G546" s="40" t="s">
        <v>41</v>
      </c>
      <c r="H546" s="41" t="s">
        <v>24</v>
      </c>
      <c r="I546" s="41" t="s">
        <v>15</v>
      </c>
    </row>
    <row r="547" ht="15.75" customHeight="1">
      <c r="A547" s="5">
        <v>44663.53793568287</v>
      </c>
      <c r="B547" s="6" t="s">
        <v>9</v>
      </c>
      <c r="C547" s="7" t="s">
        <v>25</v>
      </c>
      <c r="D547" s="8" t="s">
        <v>30</v>
      </c>
      <c r="E547" s="10" t="s">
        <v>31</v>
      </c>
      <c r="F547" s="42" t="s">
        <v>31</v>
      </c>
      <c r="G547" s="40" t="s">
        <v>41</v>
      </c>
      <c r="H547" s="41" t="s">
        <v>15</v>
      </c>
      <c r="I547" s="41" t="s">
        <v>15</v>
      </c>
    </row>
    <row r="548" ht="15.75" customHeight="1">
      <c r="A548" s="5">
        <v>44663.53825805556</v>
      </c>
      <c r="B548" s="6" t="s">
        <v>9</v>
      </c>
      <c r="C548" s="7" t="s">
        <v>25</v>
      </c>
      <c r="D548" s="8" t="s">
        <v>30</v>
      </c>
      <c r="E548" s="9" t="s">
        <v>23</v>
      </c>
      <c r="F548" s="40" t="s">
        <v>23</v>
      </c>
      <c r="G548" s="42" t="s">
        <v>13</v>
      </c>
      <c r="H548" s="41" t="s">
        <v>24</v>
      </c>
      <c r="I548" s="41" t="s">
        <v>16</v>
      </c>
    </row>
    <row r="549" ht="15.75" customHeight="1">
      <c r="A549" s="5">
        <v>44663.54051248843</v>
      </c>
      <c r="B549" s="6" t="s">
        <v>9</v>
      </c>
      <c r="C549" s="7" t="s">
        <v>25</v>
      </c>
      <c r="D549" s="8" t="s">
        <v>30</v>
      </c>
      <c r="E549" s="10" t="s">
        <v>31</v>
      </c>
      <c r="F549" s="40" t="s">
        <v>23</v>
      </c>
      <c r="G549" s="40" t="s">
        <v>14</v>
      </c>
      <c r="H549" s="41" t="s">
        <v>15</v>
      </c>
      <c r="I549" s="41" t="s">
        <v>15</v>
      </c>
    </row>
    <row r="550" ht="15.75" customHeight="1">
      <c r="A550" s="5">
        <v>44663.55487921296</v>
      </c>
      <c r="B550" s="6" t="s">
        <v>9</v>
      </c>
      <c r="C550" s="7" t="s">
        <v>25</v>
      </c>
      <c r="D550" s="8" t="s">
        <v>11</v>
      </c>
      <c r="E550" s="10" t="s">
        <v>31</v>
      </c>
      <c r="F550" s="40" t="s">
        <v>34</v>
      </c>
      <c r="G550" s="42" t="s">
        <v>13</v>
      </c>
      <c r="H550" s="41" t="s">
        <v>16</v>
      </c>
      <c r="I550" s="41" t="s">
        <v>15</v>
      </c>
    </row>
    <row r="551" ht="15.75" customHeight="1">
      <c r="A551" s="5">
        <v>44663.55768184028</v>
      </c>
      <c r="B551" s="6" t="s">
        <v>9</v>
      </c>
      <c r="C551" s="7" t="s">
        <v>25</v>
      </c>
      <c r="D551" s="8" t="s">
        <v>30</v>
      </c>
      <c r="E551" s="10" t="s">
        <v>31</v>
      </c>
      <c r="F551" s="42" t="s">
        <v>31</v>
      </c>
      <c r="G551" s="40" t="s">
        <v>23</v>
      </c>
      <c r="H551" s="41" t="s">
        <v>16</v>
      </c>
      <c r="I551" s="41" t="s">
        <v>15</v>
      </c>
    </row>
    <row r="552" ht="15.75" customHeight="1">
      <c r="A552" s="5">
        <v>44663.59398859953</v>
      </c>
      <c r="B552" s="6" t="s">
        <v>21</v>
      </c>
      <c r="C552" s="7" t="s">
        <v>25</v>
      </c>
      <c r="D552" s="8" t="s">
        <v>38</v>
      </c>
      <c r="E552" s="10" t="s">
        <v>31</v>
      </c>
      <c r="F552" s="40" t="s">
        <v>23</v>
      </c>
      <c r="G552" s="42" t="s">
        <v>31</v>
      </c>
      <c r="H552" s="41" t="s">
        <v>24</v>
      </c>
      <c r="I552" s="41" t="s">
        <v>15</v>
      </c>
    </row>
    <row r="553" ht="15.75" customHeight="1">
      <c r="A553" s="5">
        <v>44663.61036715278</v>
      </c>
      <c r="B553" s="6" t="s">
        <v>9</v>
      </c>
      <c r="C553" s="7" t="s">
        <v>25</v>
      </c>
      <c r="D553" s="8" t="s">
        <v>30</v>
      </c>
      <c r="E553" s="10" t="s">
        <v>31</v>
      </c>
      <c r="F553" s="40" t="s">
        <v>34</v>
      </c>
      <c r="G553" s="40" t="s">
        <v>23</v>
      </c>
      <c r="H553" s="41" t="s">
        <v>24</v>
      </c>
      <c r="I553" s="41" t="s">
        <v>16</v>
      </c>
    </row>
    <row r="554" ht="15.75" customHeight="1">
      <c r="A554" s="5">
        <v>44665.4527194213</v>
      </c>
      <c r="B554" s="6" t="s">
        <v>21</v>
      </c>
      <c r="C554" s="7" t="s">
        <v>25</v>
      </c>
      <c r="D554" s="8" t="s">
        <v>77</v>
      </c>
      <c r="E554" s="9" t="s">
        <v>34</v>
      </c>
      <c r="F554" s="40" t="s">
        <v>14</v>
      </c>
      <c r="G554" s="40" t="s">
        <v>41</v>
      </c>
      <c r="H554" s="41" t="s">
        <v>24</v>
      </c>
      <c r="I554" s="41" t="s">
        <v>15</v>
      </c>
    </row>
    <row r="555" ht="15.75" customHeight="1">
      <c r="A555" s="5">
        <v>44665.45505087963</v>
      </c>
      <c r="B555" s="6" t="s">
        <v>9</v>
      </c>
      <c r="C555" s="7" t="s">
        <v>25</v>
      </c>
      <c r="D555" s="8" t="s">
        <v>11</v>
      </c>
      <c r="E555" s="10" t="s">
        <v>31</v>
      </c>
      <c r="F555" s="40" t="s">
        <v>34</v>
      </c>
      <c r="G555" s="40" t="s">
        <v>41</v>
      </c>
      <c r="H555" s="41" t="s">
        <v>16</v>
      </c>
      <c r="I555" s="41" t="s">
        <v>16</v>
      </c>
    </row>
    <row r="556" ht="15.75" customHeight="1">
      <c r="A556" s="5">
        <v>44665.463840474535</v>
      </c>
      <c r="B556" s="6" t="s">
        <v>21</v>
      </c>
      <c r="C556" s="7" t="s">
        <v>25</v>
      </c>
      <c r="D556" s="8" t="s">
        <v>98</v>
      </c>
      <c r="E556" s="10" t="s">
        <v>13</v>
      </c>
      <c r="F556" s="42" t="s">
        <v>13</v>
      </c>
      <c r="G556" s="42" t="s">
        <v>13</v>
      </c>
      <c r="H556" s="41" t="s">
        <v>16</v>
      </c>
      <c r="I556" s="41" t="s">
        <v>16</v>
      </c>
    </row>
    <row r="557" ht="15.75" customHeight="1">
      <c r="A557" s="5">
        <v>44665.59511436343</v>
      </c>
      <c r="B557" s="6" t="s">
        <v>21</v>
      </c>
      <c r="C557" s="7" t="s">
        <v>25</v>
      </c>
      <c r="D557" s="8" t="s">
        <v>99</v>
      </c>
      <c r="E557" s="9" t="s">
        <v>14</v>
      </c>
      <c r="F557" s="40" t="s">
        <v>14</v>
      </c>
      <c r="G557" s="40" t="s">
        <v>41</v>
      </c>
      <c r="H557" s="41" t="s">
        <v>16</v>
      </c>
      <c r="I557" s="41" t="s">
        <v>15</v>
      </c>
    </row>
    <row r="558" ht="15.75" customHeight="1">
      <c r="A558" s="5">
        <v>44665.65510805555</v>
      </c>
      <c r="B558" s="6" t="s">
        <v>9</v>
      </c>
      <c r="C558" s="7" t="s">
        <v>25</v>
      </c>
      <c r="D558" s="8" t="s">
        <v>11</v>
      </c>
      <c r="E558" s="10" t="s">
        <v>13</v>
      </c>
      <c r="F558" s="42" t="s">
        <v>13</v>
      </c>
      <c r="G558" s="40" t="s">
        <v>23</v>
      </c>
      <c r="H558" s="41" t="s">
        <v>16</v>
      </c>
      <c r="I558" s="41" t="s">
        <v>16</v>
      </c>
    </row>
    <row r="559" ht="15.75" customHeight="1">
      <c r="A559" s="5">
        <v>44665.68223239583</v>
      </c>
      <c r="B559" s="6" t="s">
        <v>21</v>
      </c>
      <c r="C559" s="7" t="s">
        <v>25</v>
      </c>
      <c r="D559" s="8" t="s">
        <v>11</v>
      </c>
      <c r="E559" s="10" t="s">
        <v>13</v>
      </c>
      <c r="F559" s="42" t="s">
        <v>13</v>
      </c>
      <c r="G559" s="42" t="s">
        <v>13</v>
      </c>
      <c r="H559" s="41" t="s">
        <v>16</v>
      </c>
      <c r="I559" s="41" t="s">
        <v>16</v>
      </c>
    </row>
    <row r="560" ht="15.75" customHeight="1">
      <c r="A560" s="5">
        <v>44665.68292450231</v>
      </c>
      <c r="B560" s="6" t="s">
        <v>21</v>
      </c>
      <c r="C560" s="7" t="s">
        <v>25</v>
      </c>
      <c r="D560" s="8" t="s">
        <v>29</v>
      </c>
      <c r="E560" s="10" t="s">
        <v>31</v>
      </c>
      <c r="F560" s="40" t="s">
        <v>23</v>
      </c>
      <c r="G560" s="40" t="s">
        <v>41</v>
      </c>
      <c r="H560" s="41" t="s">
        <v>16</v>
      </c>
      <c r="I560" s="41" t="s">
        <v>16</v>
      </c>
    </row>
    <row r="561" ht="15.75" customHeight="1">
      <c r="A561" s="5">
        <v>44665.71623734954</v>
      </c>
      <c r="B561" s="6" t="s">
        <v>9</v>
      </c>
      <c r="C561" s="7" t="s">
        <v>25</v>
      </c>
      <c r="D561" s="8" t="s">
        <v>11</v>
      </c>
      <c r="E561" s="9" t="s">
        <v>34</v>
      </c>
      <c r="F561" s="40" t="s">
        <v>34</v>
      </c>
      <c r="G561" s="40" t="s">
        <v>41</v>
      </c>
      <c r="H561" s="41" t="s">
        <v>16</v>
      </c>
      <c r="I561" s="41" t="s">
        <v>15</v>
      </c>
    </row>
    <row r="562" ht="15.75" customHeight="1">
      <c r="A562" s="5">
        <v>44665.720707002314</v>
      </c>
      <c r="B562" s="6" t="s">
        <v>21</v>
      </c>
      <c r="C562" s="7" t="s">
        <v>25</v>
      </c>
      <c r="D562" s="8" t="s">
        <v>58</v>
      </c>
      <c r="E562" s="9" t="s">
        <v>23</v>
      </c>
      <c r="F562" s="42" t="s">
        <v>31</v>
      </c>
      <c r="G562" s="40" t="s">
        <v>23</v>
      </c>
      <c r="H562" s="41" t="s">
        <v>24</v>
      </c>
      <c r="I562" s="41" t="s">
        <v>15</v>
      </c>
    </row>
    <row r="563" ht="15.75" customHeight="1">
      <c r="A563" s="5">
        <v>44671.40808417824</v>
      </c>
      <c r="B563" s="6" t="s">
        <v>21</v>
      </c>
      <c r="C563" s="7" t="s">
        <v>25</v>
      </c>
      <c r="D563" s="8" t="s">
        <v>100</v>
      </c>
      <c r="E563" s="9" t="s">
        <v>34</v>
      </c>
      <c r="F563" s="42" t="s">
        <v>13</v>
      </c>
      <c r="G563" s="40" t="s">
        <v>41</v>
      </c>
      <c r="H563" s="41" t="s">
        <v>15</v>
      </c>
      <c r="I563" s="41" t="s">
        <v>15</v>
      </c>
    </row>
    <row r="564" ht="15.75" customHeight="1">
      <c r="A564" s="5">
        <v>44671.41482061343</v>
      </c>
      <c r="B564" s="6" t="s">
        <v>21</v>
      </c>
      <c r="C564" s="7" t="s">
        <v>25</v>
      </c>
      <c r="D564" s="8" t="s">
        <v>30</v>
      </c>
      <c r="E564" s="10" t="s">
        <v>31</v>
      </c>
      <c r="F564" s="40" t="s">
        <v>14</v>
      </c>
      <c r="G564" s="40" t="s">
        <v>41</v>
      </c>
      <c r="H564" s="41" t="s">
        <v>24</v>
      </c>
      <c r="I564" s="41" t="s">
        <v>16</v>
      </c>
    </row>
    <row r="565" ht="15.75" customHeight="1">
      <c r="A565" s="5">
        <v>44671.42282409722</v>
      </c>
      <c r="B565" s="6" t="s">
        <v>9</v>
      </c>
      <c r="C565" s="7" t="s">
        <v>25</v>
      </c>
      <c r="D565" s="8" t="s">
        <v>30</v>
      </c>
      <c r="E565" s="10" t="s">
        <v>31</v>
      </c>
      <c r="F565" s="40" t="s">
        <v>23</v>
      </c>
      <c r="G565" s="40" t="s">
        <v>23</v>
      </c>
      <c r="H565" s="41" t="s">
        <v>24</v>
      </c>
      <c r="I565" s="41" t="s">
        <v>15</v>
      </c>
    </row>
    <row r="566" ht="15.75" customHeight="1">
      <c r="A566" s="5">
        <v>44671.427526087966</v>
      </c>
      <c r="B566" s="6" t="s">
        <v>9</v>
      </c>
      <c r="C566" s="7" t="s">
        <v>25</v>
      </c>
      <c r="D566" s="8" t="s">
        <v>30</v>
      </c>
      <c r="E566" s="9" t="s">
        <v>23</v>
      </c>
      <c r="F566" s="40" t="s">
        <v>34</v>
      </c>
      <c r="G566" s="42" t="s">
        <v>13</v>
      </c>
      <c r="H566" s="41" t="s">
        <v>24</v>
      </c>
      <c r="I566" s="41" t="s">
        <v>15</v>
      </c>
    </row>
    <row r="567" ht="15.75" customHeight="1">
      <c r="A567" s="5">
        <v>44671.61797392361</v>
      </c>
      <c r="B567" s="6" t="s">
        <v>9</v>
      </c>
      <c r="C567" s="7" t="s">
        <v>25</v>
      </c>
      <c r="D567" s="8" t="s">
        <v>99</v>
      </c>
      <c r="E567" s="10" t="s">
        <v>31</v>
      </c>
      <c r="F567" s="40" t="s">
        <v>14</v>
      </c>
      <c r="G567" s="40" t="s">
        <v>23</v>
      </c>
      <c r="H567" s="41" t="s">
        <v>24</v>
      </c>
      <c r="I567" s="41" t="s">
        <v>15</v>
      </c>
    </row>
    <row r="568" ht="15.75" customHeight="1">
      <c r="A568" s="5">
        <v>44671.82283346065</v>
      </c>
      <c r="B568" s="6" t="s">
        <v>9</v>
      </c>
      <c r="C568" s="7" t="s">
        <v>25</v>
      </c>
      <c r="D568" s="8" t="s">
        <v>30</v>
      </c>
      <c r="E568" s="10" t="s">
        <v>31</v>
      </c>
      <c r="F568" s="42" t="s">
        <v>31</v>
      </c>
      <c r="G568" s="40" t="s">
        <v>23</v>
      </c>
      <c r="H568" s="41" t="s">
        <v>16</v>
      </c>
      <c r="I568" s="41" t="s">
        <v>15</v>
      </c>
    </row>
    <row r="569" ht="15.75" customHeight="1">
      <c r="A569" s="5">
        <v>44672.50484324074</v>
      </c>
      <c r="B569" s="6" t="s">
        <v>9</v>
      </c>
      <c r="C569" s="7" t="s">
        <v>25</v>
      </c>
      <c r="D569" s="8" t="s">
        <v>30</v>
      </c>
      <c r="E569" s="10" t="s">
        <v>31</v>
      </c>
      <c r="F569" s="42" t="s">
        <v>31</v>
      </c>
      <c r="G569" s="40" t="s">
        <v>23</v>
      </c>
      <c r="H569" s="41" t="s">
        <v>16</v>
      </c>
      <c r="I569" s="41" t="s">
        <v>15</v>
      </c>
    </row>
    <row r="570" ht="15.75" customHeight="1">
      <c r="A570" s="5">
        <v>44672.55418877315</v>
      </c>
      <c r="B570" s="6" t="s">
        <v>9</v>
      </c>
      <c r="C570" s="7" t="s">
        <v>25</v>
      </c>
      <c r="D570" s="8" t="s">
        <v>30</v>
      </c>
      <c r="E570" s="10" t="s">
        <v>31</v>
      </c>
      <c r="F570" s="42" t="s">
        <v>31</v>
      </c>
      <c r="G570" s="42" t="s">
        <v>13</v>
      </c>
      <c r="H570" s="41" t="s">
        <v>15</v>
      </c>
      <c r="I570" s="41" t="s">
        <v>16</v>
      </c>
    </row>
    <row r="571" ht="15.75" customHeight="1">
      <c r="A571" s="5">
        <v>44672.56329612268</v>
      </c>
      <c r="B571" s="6" t="s">
        <v>9</v>
      </c>
      <c r="C571" s="7" t="s">
        <v>25</v>
      </c>
      <c r="D571" s="8" t="s">
        <v>30</v>
      </c>
      <c r="E571" s="10" t="s">
        <v>31</v>
      </c>
      <c r="F571" s="40" t="s">
        <v>23</v>
      </c>
      <c r="G571" s="40" t="s">
        <v>14</v>
      </c>
      <c r="H571" s="41" t="s">
        <v>24</v>
      </c>
      <c r="I571" s="41" t="s">
        <v>16</v>
      </c>
    </row>
    <row r="572" ht="15.75" customHeight="1">
      <c r="A572" s="5">
        <v>44672.623868344905</v>
      </c>
      <c r="B572" s="6" t="s">
        <v>9</v>
      </c>
      <c r="C572" s="7" t="s">
        <v>25</v>
      </c>
      <c r="D572" s="8" t="s">
        <v>30</v>
      </c>
      <c r="E572" s="10" t="s">
        <v>31</v>
      </c>
      <c r="F572" s="42" t="s">
        <v>31</v>
      </c>
      <c r="G572" s="40" t="s">
        <v>23</v>
      </c>
      <c r="H572" s="41" t="s">
        <v>24</v>
      </c>
      <c r="I572" s="41" t="s">
        <v>15</v>
      </c>
    </row>
    <row r="573" ht="15.75" customHeight="1">
      <c r="A573" s="5">
        <v>44672.9820540162</v>
      </c>
      <c r="B573" s="6" t="s">
        <v>21</v>
      </c>
      <c r="C573" s="7" t="s">
        <v>25</v>
      </c>
      <c r="D573" s="8" t="s">
        <v>11</v>
      </c>
      <c r="E573" s="9" t="s">
        <v>23</v>
      </c>
      <c r="F573" s="40" t="s">
        <v>34</v>
      </c>
      <c r="G573" s="42" t="s">
        <v>13</v>
      </c>
      <c r="H573" s="41" t="s">
        <v>16</v>
      </c>
      <c r="I573" s="41" t="s">
        <v>16</v>
      </c>
    </row>
    <row r="574" ht="15.75" customHeight="1">
      <c r="A574" s="5">
        <v>44673.37708877315</v>
      </c>
      <c r="B574" s="6" t="s">
        <v>9</v>
      </c>
      <c r="C574" s="7" t="s">
        <v>25</v>
      </c>
      <c r="D574" s="8" t="s">
        <v>30</v>
      </c>
      <c r="E574" s="9" t="s">
        <v>23</v>
      </c>
      <c r="F574" s="40" t="s">
        <v>14</v>
      </c>
      <c r="G574" s="42" t="s">
        <v>13</v>
      </c>
      <c r="H574" s="41" t="s">
        <v>24</v>
      </c>
      <c r="I574" s="41" t="s">
        <v>15</v>
      </c>
    </row>
    <row r="575" ht="15.75" customHeight="1">
      <c r="A575" s="43">
        <v>44673.55031976852</v>
      </c>
      <c r="B575" s="44" t="s">
        <v>9</v>
      </c>
      <c r="C575" s="45" t="s">
        <v>25</v>
      </c>
      <c r="D575" s="46" t="s">
        <v>30</v>
      </c>
      <c r="E575" s="47" t="s">
        <v>31</v>
      </c>
      <c r="F575" s="48" t="s">
        <v>23</v>
      </c>
      <c r="G575" s="49" t="s">
        <v>13</v>
      </c>
      <c r="H575" s="50" t="s">
        <v>24</v>
      </c>
      <c r="I575" s="50" t="s">
        <v>16</v>
      </c>
    </row>
    <row r="576" ht="15.75" customHeight="1">
      <c r="A576" s="51"/>
      <c r="B576" s="23"/>
      <c r="C576" s="52"/>
      <c r="D576" s="53"/>
      <c r="E576" s="54"/>
      <c r="F576" s="53"/>
      <c r="G576" s="54"/>
      <c r="H576" s="53"/>
      <c r="I576" s="53"/>
    </row>
    <row r="577" ht="15.75" customHeight="1">
      <c r="A577" s="51"/>
      <c r="B577" s="23"/>
      <c r="C577" s="52"/>
      <c r="D577" s="53"/>
      <c r="E577" s="54"/>
      <c r="F577" s="53"/>
      <c r="G577" s="54"/>
      <c r="H577" s="53"/>
      <c r="I577" s="53"/>
    </row>
    <row r="578" ht="15.75" customHeight="1">
      <c r="A578" s="51"/>
      <c r="B578" s="23"/>
      <c r="C578" s="52"/>
      <c r="D578" s="53"/>
      <c r="E578" s="54"/>
      <c r="F578" s="53"/>
      <c r="G578" s="54"/>
      <c r="H578" s="53"/>
      <c r="I578" s="53"/>
    </row>
    <row r="579" ht="15.75" customHeight="1">
      <c r="A579" s="51"/>
      <c r="B579" s="23"/>
      <c r="C579" s="52"/>
      <c r="D579" s="53"/>
      <c r="E579" s="54"/>
      <c r="F579" s="53"/>
      <c r="G579" s="54"/>
      <c r="H579" s="53"/>
      <c r="I579" s="53"/>
    </row>
    <row r="580" ht="15.75" customHeight="1">
      <c r="A580" s="51"/>
      <c r="B580" s="51"/>
      <c r="C580" s="52"/>
      <c r="D580" s="53"/>
      <c r="E580" s="54"/>
      <c r="F580" s="53"/>
      <c r="G580" s="54"/>
      <c r="H580" s="53"/>
      <c r="I580" s="55">
        <f>COUNTIF(I2:I579,"Nē")</f>
        <v>262</v>
      </c>
    </row>
    <row r="581" ht="15.75" customHeight="1">
      <c r="A581" s="51"/>
      <c r="B581" s="56" t="s">
        <v>21</v>
      </c>
      <c r="C581" s="56" t="s">
        <v>10</v>
      </c>
      <c r="D581" s="53"/>
      <c r="E581" s="54"/>
      <c r="F581" s="53"/>
      <c r="G581" s="54"/>
      <c r="H581" s="53"/>
      <c r="I581" s="55">
        <f>COUNTIF(I3:I580,"Jā")</f>
        <v>312</v>
      </c>
    </row>
    <row r="582" ht="15.75" customHeight="1">
      <c r="A582" s="51"/>
      <c r="B582" s="57">
        <f>COUNTIF(B2:B579, "Vīrietis")</f>
        <v>257</v>
      </c>
      <c r="C582" s="57">
        <f>COUNTIF(C2:C579, "13-17")</f>
        <v>442</v>
      </c>
      <c r="D582" s="53"/>
      <c r="E582" s="54"/>
      <c r="F582" s="53"/>
      <c r="G582" s="54"/>
      <c r="H582" s="53"/>
      <c r="I582" s="53"/>
    </row>
    <row r="583" ht="15.75" customHeight="1">
      <c r="A583" s="51"/>
      <c r="B583" s="56" t="s">
        <v>9</v>
      </c>
      <c r="C583" s="56" t="s">
        <v>25</v>
      </c>
      <c r="D583" s="53"/>
      <c r="E583" s="54"/>
      <c r="F583" s="53"/>
      <c r="G583" s="54"/>
      <c r="H583" s="53"/>
      <c r="I583" s="53"/>
    </row>
    <row r="584" ht="15.75" customHeight="1">
      <c r="A584" s="51"/>
      <c r="B584" s="57">
        <f>COUNTIF(B2:B579, "Sieviete")</f>
        <v>282</v>
      </c>
      <c r="C584" s="57">
        <f>COUNTIF(C2:C579, "18-24")</f>
        <v>132</v>
      </c>
      <c r="D584" s="53"/>
      <c r="E584" s="54"/>
      <c r="F584" s="53"/>
      <c r="G584" s="54"/>
      <c r="H584" s="53"/>
      <c r="I584" s="53"/>
    </row>
    <row r="585" ht="15.75" customHeight="1">
      <c r="A585" s="51"/>
      <c r="B585" s="56" t="s">
        <v>35</v>
      </c>
      <c r="C585" s="56" t="s">
        <v>36</v>
      </c>
      <c r="D585" s="53"/>
      <c r="E585" s="54"/>
      <c r="F585" s="53"/>
      <c r="G585" s="54"/>
      <c r="H585" s="53"/>
      <c r="I585" s="53"/>
    </row>
    <row r="586" ht="15.75" customHeight="1">
      <c r="A586" s="51"/>
      <c r="B586" s="57">
        <f>COUNTIF(B2:B579, "Nevēlos norādīt")</f>
        <v>35</v>
      </c>
      <c r="C586" s="57">
        <f>COUNTIF(C2:C579, "25-30")</f>
        <v>0</v>
      </c>
      <c r="D586" s="53"/>
      <c r="E586" s="54"/>
      <c r="F586" s="53"/>
      <c r="G586" s="54"/>
      <c r="H586" s="53"/>
      <c r="I586" s="53"/>
    </row>
    <row r="587" ht="15.75" customHeight="1">
      <c r="A587" s="51"/>
      <c r="B587" s="57"/>
      <c r="C587" s="57"/>
      <c r="D587" s="53"/>
      <c r="E587" s="54"/>
      <c r="F587" s="53"/>
      <c r="G587" s="54"/>
      <c r="H587" s="53"/>
      <c r="I587" s="53"/>
    </row>
    <row r="588" ht="15.75" customHeight="1">
      <c r="A588" s="51"/>
      <c r="B588" s="57"/>
      <c r="C588" s="57"/>
      <c r="D588" s="53"/>
      <c r="E588" s="54"/>
      <c r="F588" s="53"/>
      <c r="G588" s="54"/>
      <c r="H588" s="53"/>
      <c r="I588" s="53"/>
    </row>
    <row r="589" ht="15.75" customHeight="1">
      <c r="A589" s="51"/>
      <c r="B589" s="57"/>
      <c r="C589" s="57"/>
      <c r="D589" s="53"/>
      <c r="E589" s="54"/>
      <c r="F589" s="53"/>
      <c r="G589" s="54"/>
      <c r="H589" s="53"/>
      <c r="I589" s="53"/>
    </row>
    <row r="590" ht="15.75" customHeight="1">
      <c r="A590" s="51"/>
      <c r="B590" s="57"/>
      <c r="C590" s="57"/>
      <c r="D590" s="53"/>
      <c r="E590" s="54"/>
      <c r="F590" s="53"/>
      <c r="G590" s="54"/>
      <c r="H590" s="53"/>
      <c r="I590" s="53"/>
    </row>
    <row r="591" ht="15.75" customHeight="1">
      <c r="A591" s="51"/>
      <c r="B591" s="23"/>
      <c r="C591" s="52"/>
      <c r="D591" s="53"/>
      <c r="E591" s="54"/>
      <c r="F591" s="53"/>
      <c r="G591" s="54"/>
      <c r="H591" s="53"/>
      <c r="I591" s="53"/>
    </row>
    <row r="592" ht="15.75" customHeight="1">
      <c r="A592" s="51"/>
      <c r="B592" s="23"/>
      <c r="C592" s="52"/>
      <c r="D592" s="53"/>
      <c r="E592" s="54"/>
      <c r="F592" s="53"/>
      <c r="G592" s="54"/>
      <c r="H592" s="53"/>
      <c r="I592" s="53"/>
    </row>
    <row r="593" ht="15.75" customHeight="1">
      <c r="A593" s="51"/>
      <c r="B593" s="23"/>
      <c r="C593" s="52"/>
      <c r="D593" s="53"/>
      <c r="E593" s="54"/>
      <c r="F593" s="53"/>
      <c r="G593" s="54"/>
      <c r="H593" s="53"/>
      <c r="I593" s="53"/>
    </row>
    <row r="594" ht="15.75" customHeight="1">
      <c r="A594" s="51"/>
      <c r="B594" s="23"/>
      <c r="C594" s="52"/>
      <c r="D594" s="53"/>
      <c r="E594" s="54"/>
      <c r="F594" s="53"/>
      <c r="G594" s="54"/>
      <c r="H594" s="53"/>
      <c r="I594" s="53"/>
    </row>
    <row r="595" ht="15.75" customHeight="1">
      <c r="A595" s="51"/>
      <c r="B595" s="23"/>
      <c r="C595" s="52"/>
      <c r="D595" s="53"/>
      <c r="E595" s="54"/>
      <c r="F595" s="53"/>
      <c r="G595" s="54"/>
      <c r="H595" s="53"/>
      <c r="I595" s="53"/>
    </row>
    <row r="596" ht="15.75" customHeight="1">
      <c r="A596" s="51"/>
      <c r="B596" s="23"/>
      <c r="C596" s="52"/>
      <c r="D596" s="53"/>
      <c r="E596" s="54"/>
      <c r="F596" s="53"/>
      <c r="G596" s="54"/>
      <c r="H596" s="53"/>
      <c r="I596" s="53"/>
    </row>
    <row r="597" ht="15.75" customHeight="1">
      <c r="A597" s="51"/>
      <c r="B597" s="23"/>
      <c r="C597" s="52"/>
      <c r="D597" s="53"/>
      <c r="E597" s="54"/>
      <c r="F597" s="53"/>
      <c r="G597" s="54"/>
      <c r="H597" s="53"/>
      <c r="I597" s="53"/>
    </row>
    <row r="598" ht="15.75" customHeight="1">
      <c r="A598" s="51"/>
      <c r="B598" s="23"/>
      <c r="C598" s="52"/>
      <c r="D598" s="53"/>
      <c r="E598" s="54"/>
      <c r="F598" s="53"/>
      <c r="G598" s="54"/>
      <c r="H598" s="53"/>
      <c r="I598" s="53"/>
    </row>
    <row r="599" ht="15.75" customHeight="1">
      <c r="A599" s="51"/>
      <c r="B599" s="23"/>
      <c r="C599" s="52"/>
      <c r="D599" s="53"/>
      <c r="E599" s="54"/>
      <c r="F599" s="53"/>
      <c r="G599" s="54"/>
      <c r="H599" s="53"/>
      <c r="I599" s="53"/>
    </row>
    <row r="600" ht="15.75" customHeight="1">
      <c r="A600" s="51"/>
      <c r="B600" s="23"/>
      <c r="C600" s="52"/>
      <c r="D600" s="53"/>
      <c r="E600" s="54"/>
      <c r="F600" s="53"/>
      <c r="G600" s="54"/>
      <c r="H600" s="53"/>
      <c r="I600" s="53"/>
    </row>
    <row r="601" ht="15.75" customHeight="1">
      <c r="A601" s="51"/>
      <c r="B601" s="23"/>
      <c r="C601" s="52"/>
      <c r="D601" s="53"/>
      <c r="E601" s="54"/>
      <c r="F601" s="53"/>
      <c r="G601" s="54"/>
      <c r="H601" s="53"/>
      <c r="I601" s="53"/>
    </row>
    <row r="602" ht="15.75" customHeight="1">
      <c r="A602" s="51"/>
      <c r="B602" s="23"/>
      <c r="C602" s="52"/>
      <c r="D602" s="53"/>
      <c r="E602" s="54"/>
      <c r="F602" s="53"/>
      <c r="G602" s="54"/>
      <c r="H602" s="53"/>
      <c r="I602" s="53"/>
    </row>
    <row r="603" ht="15.75" customHeight="1">
      <c r="A603" s="51"/>
      <c r="B603" s="23"/>
      <c r="C603" s="52"/>
      <c r="D603" s="53"/>
      <c r="E603" s="54"/>
      <c r="F603" s="53"/>
      <c r="G603" s="54"/>
      <c r="H603" s="53"/>
      <c r="I603" s="53"/>
    </row>
    <row r="604" ht="15.75" customHeight="1">
      <c r="A604" s="51"/>
      <c r="B604" s="23"/>
      <c r="C604" s="52"/>
      <c r="D604" s="53"/>
      <c r="E604" s="54"/>
      <c r="F604" s="53"/>
      <c r="G604" s="54"/>
      <c r="H604" s="53"/>
      <c r="I604" s="53"/>
    </row>
    <row r="605" ht="15.75" customHeight="1">
      <c r="A605" s="51"/>
      <c r="B605" s="23"/>
      <c r="C605" s="52"/>
      <c r="D605" s="53"/>
      <c r="E605" s="54"/>
      <c r="F605" s="53"/>
      <c r="G605" s="54"/>
      <c r="H605" s="53"/>
      <c r="I605" s="53"/>
    </row>
    <row r="606" ht="15.75" customHeight="1">
      <c r="A606" s="51"/>
      <c r="B606" s="23"/>
      <c r="C606" s="52"/>
      <c r="D606" s="53"/>
      <c r="E606" s="54"/>
      <c r="F606" s="53"/>
      <c r="G606" s="54"/>
      <c r="H606" s="53"/>
      <c r="I606" s="53"/>
    </row>
    <row r="607" ht="15.75" customHeight="1">
      <c r="A607" s="51"/>
      <c r="B607" s="23"/>
      <c r="C607" s="52"/>
      <c r="D607" s="53"/>
      <c r="E607" s="54"/>
      <c r="F607" s="53"/>
      <c r="G607" s="54"/>
      <c r="H607" s="53"/>
      <c r="I607" s="53"/>
    </row>
    <row r="608" ht="15.75" customHeight="1">
      <c r="A608" s="51"/>
      <c r="B608" s="23"/>
      <c r="C608" s="52"/>
      <c r="D608" s="53"/>
      <c r="E608" s="54"/>
      <c r="F608" s="53"/>
      <c r="G608" s="54"/>
      <c r="H608" s="53"/>
      <c r="I608" s="53"/>
    </row>
    <row r="609" ht="15.75" customHeight="1">
      <c r="A609" s="51"/>
      <c r="B609" s="23"/>
      <c r="C609" s="52"/>
      <c r="D609" s="53"/>
      <c r="E609" s="54"/>
      <c r="F609" s="53"/>
      <c r="G609" s="54"/>
      <c r="H609" s="53"/>
      <c r="I609" s="53"/>
    </row>
    <row r="610" ht="15.75" customHeight="1">
      <c r="A610" s="51"/>
      <c r="B610" s="23"/>
      <c r="C610" s="52"/>
      <c r="D610" s="53"/>
      <c r="E610" s="54"/>
      <c r="F610" s="53"/>
      <c r="G610" s="54"/>
      <c r="H610" s="53"/>
      <c r="I610" s="53"/>
    </row>
    <row r="611" ht="15.75" customHeight="1">
      <c r="A611" s="51"/>
      <c r="B611" s="23"/>
      <c r="C611" s="52"/>
      <c r="D611" s="53"/>
      <c r="E611" s="54"/>
      <c r="F611" s="53"/>
      <c r="G611" s="54"/>
      <c r="H611" s="53"/>
      <c r="I611" s="53"/>
    </row>
    <row r="612" ht="15.75" customHeight="1">
      <c r="A612" s="51"/>
      <c r="B612" s="23"/>
      <c r="C612" s="52"/>
      <c r="D612" s="53"/>
      <c r="E612" s="54"/>
      <c r="F612" s="53"/>
      <c r="G612" s="54"/>
      <c r="H612" s="53"/>
      <c r="I612" s="53"/>
    </row>
    <row r="613" ht="15.75" customHeight="1">
      <c r="A613" s="51"/>
      <c r="B613" s="23"/>
      <c r="C613" s="52"/>
      <c r="D613" s="53"/>
      <c r="E613" s="54"/>
      <c r="F613" s="53"/>
      <c r="G613" s="54"/>
      <c r="H613" s="53"/>
      <c r="I613" s="53"/>
    </row>
    <row r="614" ht="15.75" customHeight="1">
      <c r="A614" s="51"/>
      <c r="B614" s="23"/>
      <c r="C614" s="52"/>
      <c r="D614" s="53"/>
      <c r="E614" s="54"/>
      <c r="F614" s="53"/>
      <c r="G614" s="54"/>
      <c r="H614" s="53"/>
      <c r="I614" s="53"/>
    </row>
    <row r="615" ht="15.75" customHeight="1">
      <c r="A615" s="51"/>
      <c r="B615" s="23"/>
      <c r="C615" s="52"/>
      <c r="D615" s="53"/>
      <c r="E615" s="54"/>
      <c r="F615" s="53"/>
      <c r="G615" s="54"/>
      <c r="H615" s="53"/>
      <c r="I615" s="53"/>
    </row>
    <row r="616" ht="15.75" customHeight="1">
      <c r="A616" s="51"/>
      <c r="B616" s="23"/>
      <c r="C616" s="52"/>
      <c r="D616" s="53"/>
      <c r="E616" s="54"/>
      <c r="F616" s="53"/>
      <c r="G616" s="54"/>
      <c r="H616" s="53"/>
      <c r="I616" s="53"/>
    </row>
    <row r="617" ht="15.75" customHeight="1">
      <c r="A617" s="51"/>
      <c r="B617" s="23"/>
      <c r="C617" s="52"/>
      <c r="D617" s="53"/>
      <c r="E617" s="54"/>
      <c r="F617" s="53"/>
      <c r="G617" s="54"/>
      <c r="H617" s="53"/>
      <c r="I617" s="53"/>
    </row>
    <row r="618" ht="15.75" customHeight="1">
      <c r="A618" s="51"/>
      <c r="B618" s="23"/>
      <c r="C618" s="52"/>
      <c r="D618" s="53"/>
      <c r="E618" s="54"/>
      <c r="F618" s="53"/>
      <c r="G618" s="54"/>
      <c r="H618" s="53"/>
      <c r="I618" s="53"/>
    </row>
    <row r="619" ht="15.75" customHeight="1">
      <c r="A619" s="51"/>
      <c r="B619" s="23"/>
      <c r="C619" s="52"/>
      <c r="D619" s="53"/>
      <c r="E619" s="54"/>
      <c r="F619" s="53"/>
      <c r="G619" s="54"/>
      <c r="H619" s="53"/>
      <c r="I619" s="53"/>
    </row>
    <row r="620" ht="15.75" customHeight="1">
      <c r="A620" s="51"/>
      <c r="B620" s="23"/>
      <c r="C620" s="52"/>
      <c r="D620" s="53"/>
      <c r="E620" s="54"/>
      <c r="F620" s="53"/>
      <c r="G620" s="54"/>
      <c r="H620" s="53"/>
      <c r="I620" s="53"/>
    </row>
    <row r="621" ht="15.75" customHeight="1">
      <c r="A621" s="51"/>
      <c r="B621" s="23"/>
      <c r="C621" s="52"/>
      <c r="D621" s="53"/>
      <c r="E621" s="54"/>
      <c r="F621" s="53"/>
      <c r="G621" s="54"/>
      <c r="H621" s="53"/>
      <c r="I621" s="53"/>
    </row>
    <row r="622" ht="15.75" customHeight="1">
      <c r="A622" s="51"/>
      <c r="B622" s="23"/>
      <c r="C622" s="52"/>
      <c r="D622" s="53"/>
      <c r="E622" s="54"/>
      <c r="F622" s="53"/>
      <c r="G622" s="54"/>
      <c r="H622" s="53"/>
      <c r="I622" s="53"/>
    </row>
    <row r="623" ht="15.75" customHeight="1">
      <c r="A623" s="51"/>
      <c r="B623" s="23"/>
      <c r="C623" s="52"/>
      <c r="D623" s="53"/>
      <c r="E623" s="54"/>
      <c r="F623" s="53"/>
      <c r="G623" s="54"/>
      <c r="H623" s="53"/>
      <c r="I623" s="53"/>
    </row>
    <row r="624" ht="15.75" customHeight="1">
      <c r="A624" s="51"/>
      <c r="B624" s="23"/>
      <c r="C624" s="52"/>
      <c r="D624" s="53"/>
      <c r="E624" s="54"/>
      <c r="F624" s="53"/>
      <c r="G624" s="54"/>
      <c r="H624" s="53"/>
      <c r="I624" s="53"/>
    </row>
    <row r="625" ht="15.75" customHeight="1">
      <c r="A625" s="51"/>
      <c r="B625" s="23"/>
      <c r="C625" s="52"/>
      <c r="D625" s="53"/>
      <c r="E625" s="54"/>
      <c r="F625" s="53"/>
      <c r="G625" s="54"/>
      <c r="H625" s="53"/>
      <c r="I625" s="53"/>
    </row>
    <row r="626" ht="15.75" customHeight="1">
      <c r="A626" s="51"/>
      <c r="B626" s="23"/>
      <c r="C626" s="52"/>
      <c r="D626" s="53"/>
      <c r="E626" s="54"/>
      <c r="F626" s="53"/>
      <c r="G626" s="54"/>
      <c r="H626" s="53"/>
      <c r="I626" s="53"/>
    </row>
    <row r="627" ht="15.75" customHeight="1">
      <c r="A627" s="51"/>
      <c r="B627" s="23"/>
      <c r="C627" s="52"/>
      <c r="D627" s="53"/>
      <c r="E627" s="54"/>
      <c r="F627" s="53"/>
      <c r="G627" s="54"/>
      <c r="H627" s="53"/>
      <c r="I627" s="53"/>
    </row>
    <row r="628" ht="15.75" customHeight="1">
      <c r="A628" s="51"/>
      <c r="B628" s="23"/>
      <c r="C628" s="52"/>
      <c r="D628" s="53"/>
      <c r="E628" s="54"/>
      <c r="F628" s="53"/>
      <c r="G628" s="54"/>
      <c r="H628" s="53"/>
      <c r="I628" s="53"/>
    </row>
    <row r="629" ht="15.75" customHeight="1">
      <c r="A629" s="51"/>
      <c r="B629" s="23"/>
      <c r="C629" s="52"/>
      <c r="D629" s="53"/>
      <c r="E629" s="54"/>
      <c r="F629" s="53"/>
      <c r="G629" s="54"/>
      <c r="H629" s="53"/>
      <c r="I629" s="53"/>
    </row>
    <row r="630" ht="15.75" customHeight="1">
      <c r="A630" s="51"/>
      <c r="B630" s="23"/>
      <c r="C630" s="52"/>
      <c r="D630" s="53"/>
      <c r="E630" s="54"/>
      <c r="F630" s="53"/>
      <c r="G630" s="54"/>
      <c r="H630" s="53"/>
      <c r="I630" s="53"/>
    </row>
    <row r="631" ht="15.75" customHeight="1">
      <c r="A631" s="51"/>
      <c r="B631" s="23"/>
      <c r="C631" s="52"/>
      <c r="D631" s="53"/>
      <c r="E631" s="54"/>
      <c r="F631" s="53"/>
      <c r="G631" s="54"/>
      <c r="H631" s="53"/>
      <c r="I631" s="53"/>
    </row>
    <row r="632" ht="15.75" customHeight="1">
      <c r="A632" s="51"/>
      <c r="B632" s="23"/>
      <c r="C632" s="52"/>
      <c r="D632" s="53"/>
      <c r="E632" s="54"/>
      <c r="F632" s="53"/>
      <c r="G632" s="54"/>
      <c r="H632" s="53"/>
      <c r="I632" s="53"/>
    </row>
    <row r="633" ht="15.75" customHeight="1">
      <c r="A633" s="51"/>
      <c r="B633" s="23"/>
      <c r="C633" s="52"/>
      <c r="D633" s="53"/>
      <c r="E633" s="54"/>
      <c r="F633" s="53"/>
      <c r="G633" s="54"/>
      <c r="H633" s="53"/>
      <c r="I633" s="53"/>
    </row>
    <row r="634" ht="15.75" customHeight="1">
      <c r="A634" s="51"/>
      <c r="B634" s="23"/>
      <c r="C634" s="52"/>
      <c r="D634" s="53"/>
      <c r="E634" s="54"/>
      <c r="F634" s="53"/>
      <c r="G634" s="54"/>
      <c r="H634" s="53"/>
      <c r="I634" s="53"/>
    </row>
    <row r="635" ht="15.75" customHeight="1">
      <c r="A635" s="51"/>
      <c r="B635" s="23"/>
      <c r="C635" s="52"/>
      <c r="D635" s="53"/>
      <c r="E635" s="54"/>
      <c r="F635" s="53"/>
      <c r="G635" s="54"/>
      <c r="H635" s="53"/>
      <c r="I635" s="53"/>
    </row>
    <row r="636" ht="15.75" customHeight="1">
      <c r="A636" s="51"/>
      <c r="B636" s="23"/>
      <c r="C636" s="52"/>
      <c r="D636" s="53"/>
      <c r="E636" s="54"/>
      <c r="F636" s="53"/>
      <c r="G636" s="54"/>
      <c r="H636" s="53"/>
      <c r="I636" s="53"/>
    </row>
    <row r="637" ht="15.75" customHeight="1">
      <c r="A637" s="51"/>
      <c r="B637" s="23"/>
      <c r="C637" s="52"/>
      <c r="D637" s="53"/>
      <c r="E637" s="54"/>
      <c r="F637" s="53"/>
      <c r="G637" s="54"/>
      <c r="H637" s="53"/>
      <c r="I637" s="53"/>
    </row>
    <row r="638" ht="15.75" customHeight="1">
      <c r="A638" s="51"/>
      <c r="B638" s="23"/>
      <c r="C638" s="52"/>
      <c r="D638" s="53"/>
      <c r="E638" s="54"/>
      <c r="F638" s="53"/>
      <c r="G638" s="54"/>
      <c r="H638" s="53"/>
      <c r="I638" s="53"/>
    </row>
    <row r="639" ht="15.75" customHeight="1">
      <c r="A639" s="51"/>
      <c r="B639" s="23"/>
      <c r="C639" s="52"/>
      <c r="D639" s="53"/>
      <c r="E639" s="54"/>
      <c r="F639" s="53"/>
      <c r="G639" s="54"/>
      <c r="H639" s="53"/>
      <c r="I639" s="53"/>
    </row>
    <row r="640" ht="15.75" customHeight="1">
      <c r="A640" s="51"/>
      <c r="B640" s="23"/>
      <c r="C640" s="52"/>
      <c r="D640" s="53"/>
      <c r="E640" s="54"/>
      <c r="F640" s="53"/>
      <c r="G640" s="54"/>
      <c r="H640" s="53"/>
      <c r="I640" s="53"/>
    </row>
    <row r="641" ht="15.75" customHeight="1">
      <c r="A641" s="51"/>
      <c r="B641" s="23"/>
      <c r="C641" s="52"/>
      <c r="D641" s="53"/>
      <c r="E641" s="54"/>
      <c r="F641" s="53"/>
      <c r="G641" s="54"/>
      <c r="H641" s="53"/>
      <c r="I641" s="53"/>
    </row>
    <row r="642" ht="15.75" customHeight="1">
      <c r="A642" s="51"/>
      <c r="B642" s="23"/>
      <c r="C642" s="52"/>
      <c r="D642" s="53"/>
      <c r="E642" s="54"/>
      <c r="F642" s="53"/>
      <c r="G642" s="54"/>
      <c r="H642" s="53"/>
      <c r="I642" s="53"/>
    </row>
    <row r="643" ht="15.75" customHeight="1">
      <c r="A643" s="51"/>
      <c r="B643" s="23"/>
      <c r="C643" s="52"/>
      <c r="D643" s="53"/>
      <c r="E643" s="54"/>
      <c r="F643" s="53"/>
      <c r="G643" s="54"/>
      <c r="H643" s="53"/>
      <c r="I643" s="53"/>
    </row>
    <row r="644" ht="15.75" customHeight="1">
      <c r="A644" s="51"/>
      <c r="B644" s="23"/>
      <c r="C644" s="52"/>
      <c r="D644" s="53"/>
      <c r="E644" s="54"/>
      <c r="F644" s="53"/>
      <c r="G644" s="54"/>
      <c r="H644" s="53"/>
      <c r="I644" s="53"/>
    </row>
    <row r="645" ht="15.75" customHeight="1">
      <c r="A645" s="51"/>
      <c r="B645" s="23"/>
      <c r="C645" s="52"/>
      <c r="D645" s="53"/>
      <c r="E645" s="54"/>
      <c r="F645" s="53"/>
      <c r="G645" s="54"/>
      <c r="H645" s="53"/>
      <c r="I645" s="53"/>
    </row>
    <row r="646" ht="15.75" customHeight="1">
      <c r="A646" s="51"/>
      <c r="B646" s="23"/>
      <c r="C646" s="52"/>
      <c r="D646" s="53"/>
      <c r="E646" s="54"/>
      <c r="F646" s="53"/>
      <c r="G646" s="54"/>
      <c r="H646" s="53"/>
      <c r="I646" s="53"/>
    </row>
    <row r="647" ht="15.75" customHeight="1">
      <c r="A647" s="51"/>
      <c r="B647" s="23"/>
      <c r="C647" s="52"/>
      <c r="D647" s="53"/>
      <c r="E647" s="54"/>
      <c r="F647" s="53"/>
      <c r="G647" s="54"/>
      <c r="H647" s="53"/>
      <c r="I647" s="53"/>
    </row>
    <row r="648" ht="15.75" customHeight="1">
      <c r="A648" s="51"/>
      <c r="B648" s="23"/>
      <c r="C648" s="52"/>
      <c r="D648" s="53"/>
      <c r="E648" s="54"/>
      <c r="F648" s="53"/>
      <c r="G648" s="54"/>
      <c r="H648" s="53"/>
      <c r="I648" s="53"/>
    </row>
    <row r="649" ht="15.75" customHeight="1">
      <c r="A649" s="51"/>
      <c r="B649" s="23"/>
      <c r="C649" s="52"/>
      <c r="D649" s="53"/>
      <c r="E649" s="54"/>
      <c r="F649" s="53"/>
      <c r="G649" s="54"/>
      <c r="H649" s="53"/>
      <c r="I649" s="53"/>
    </row>
    <row r="650" ht="15.75" customHeight="1">
      <c r="A650" s="51"/>
      <c r="B650" s="23"/>
      <c r="C650" s="52"/>
      <c r="D650" s="53"/>
      <c r="E650" s="54"/>
      <c r="F650" s="53"/>
      <c r="G650" s="54"/>
      <c r="H650" s="53"/>
      <c r="I650" s="53"/>
    </row>
    <row r="651" ht="15.75" customHeight="1">
      <c r="A651" s="51"/>
      <c r="B651" s="23"/>
      <c r="C651" s="52"/>
      <c r="D651" s="53"/>
      <c r="E651" s="54"/>
      <c r="F651" s="53"/>
      <c r="G651" s="54"/>
      <c r="H651" s="53"/>
      <c r="I651" s="53"/>
    </row>
    <row r="652" ht="15.75" customHeight="1">
      <c r="A652" s="51"/>
      <c r="B652" s="23"/>
      <c r="C652" s="52"/>
      <c r="D652" s="53"/>
      <c r="E652" s="54"/>
      <c r="F652" s="53"/>
      <c r="G652" s="54"/>
      <c r="H652" s="53"/>
      <c r="I652" s="53"/>
    </row>
    <row r="653" ht="15.75" customHeight="1">
      <c r="A653" s="51"/>
      <c r="B653" s="23"/>
      <c r="C653" s="52"/>
      <c r="D653" s="53"/>
      <c r="E653" s="54"/>
      <c r="F653" s="53"/>
      <c r="G653" s="54"/>
      <c r="H653" s="53"/>
      <c r="I653" s="53"/>
    </row>
    <row r="654" ht="15.75" customHeight="1">
      <c r="A654" s="51"/>
      <c r="B654" s="23"/>
      <c r="C654" s="52"/>
      <c r="D654" s="53"/>
      <c r="E654" s="54"/>
      <c r="F654" s="53"/>
      <c r="G654" s="54"/>
      <c r="H654" s="53"/>
      <c r="I654" s="53"/>
    </row>
    <row r="655" ht="15.75" customHeight="1">
      <c r="A655" s="51"/>
      <c r="B655" s="23"/>
      <c r="C655" s="52"/>
      <c r="D655" s="53"/>
      <c r="E655" s="54"/>
      <c r="F655" s="53"/>
      <c r="G655" s="54"/>
      <c r="H655" s="53"/>
      <c r="I655" s="53"/>
    </row>
    <row r="656" ht="15.75" customHeight="1">
      <c r="A656" s="51"/>
      <c r="B656" s="23"/>
      <c r="C656" s="52"/>
      <c r="D656" s="53"/>
      <c r="E656" s="54"/>
      <c r="F656" s="53"/>
      <c r="G656" s="54"/>
      <c r="H656" s="53"/>
      <c r="I656" s="53"/>
    </row>
    <row r="657" ht="15.75" customHeight="1">
      <c r="A657" s="51"/>
      <c r="B657" s="23"/>
      <c r="C657" s="52"/>
      <c r="D657" s="53"/>
      <c r="E657" s="54"/>
      <c r="F657" s="53"/>
      <c r="G657" s="54"/>
      <c r="H657" s="53"/>
      <c r="I657" s="53"/>
    </row>
    <row r="658" ht="15.75" customHeight="1">
      <c r="A658" s="51"/>
      <c r="B658" s="23"/>
      <c r="C658" s="52"/>
      <c r="D658" s="53"/>
      <c r="E658" s="54"/>
      <c r="F658" s="53"/>
      <c r="G658" s="54"/>
      <c r="H658" s="53"/>
      <c r="I658" s="53"/>
    </row>
    <row r="659" ht="15.75" customHeight="1">
      <c r="A659" s="51"/>
      <c r="B659" s="23"/>
      <c r="C659" s="52"/>
      <c r="D659" s="53"/>
      <c r="E659" s="54"/>
      <c r="F659" s="53"/>
      <c r="G659" s="54"/>
      <c r="H659" s="53"/>
      <c r="I659" s="53"/>
    </row>
    <row r="660" ht="15.75" customHeight="1">
      <c r="A660" s="51"/>
      <c r="B660" s="23"/>
      <c r="C660" s="52"/>
      <c r="D660" s="53"/>
      <c r="E660" s="54"/>
      <c r="F660" s="53"/>
      <c r="G660" s="54"/>
      <c r="H660" s="53"/>
      <c r="I660" s="53"/>
    </row>
    <row r="661" ht="15.75" customHeight="1">
      <c r="A661" s="51"/>
      <c r="B661" s="23"/>
      <c r="C661" s="52"/>
      <c r="D661" s="53"/>
      <c r="E661" s="54"/>
      <c r="F661" s="53"/>
      <c r="G661" s="54"/>
      <c r="H661" s="53"/>
      <c r="I661" s="53"/>
    </row>
    <row r="662" ht="15.75" customHeight="1">
      <c r="A662" s="51"/>
      <c r="B662" s="23"/>
      <c r="C662" s="52"/>
      <c r="D662" s="53"/>
      <c r="E662" s="54"/>
      <c r="F662" s="53"/>
      <c r="G662" s="54"/>
      <c r="H662" s="53"/>
      <c r="I662" s="53"/>
    </row>
    <row r="663" ht="15.75" customHeight="1">
      <c r="A663" s="51"/>
      <c r="B663" s="23"/>
      <c r="C663" s="52"/>
      <c r="D663" s="53"/>
      <c r="E663" s="54"/>
      <c r="F663" s="53"/>
      <c r="G663" s="54"/>
      <c r="H663" s="53"/>
      <c r="I663" s="53"/>
    </row>
    <row r="664" ht="15.75" customHeight="1">
      <c r="A664" s="51"/>
      <c r="B664" s="23"/>
      <c r="C664" s="52"/>
      <c r="D664" s="53"/>
      <c r="E664" s="54"/>
      <c r="F664" s="53"/>
      <c r="G664" s="54"/>
      <c r="H664" s="53"/>
      <c r="I664" s="53"/>
    </row>
    <row r="665" ht="15.75" customHeight="1">
      <c r="A665" s="51"/>
      <c r="B665" s="23"/>
      <c r="C665" s="52"/>
      <c r="D665" s="53"/>
      <c r="E665" s="54"/>
      <c r="F665" s="53"/>
      <c r="G665" s="54"/>
      <c r="H665" s="53"/>
      <c r="I665" s="53"/>
    </row>
    <row r="666" ht="15.75" customHeight="1">
      <c r="A666" s="51"/>
      <c r="B666" s="23"/>
      <c r="C666" s="52"/>
      <c r="D666" s="53"/>
      <c r="E666" s="54"/>
      <c r="F666" s="53"/>
      <c r="G666" s="54"/>
      <c r="H666" s="53"/>
      <c r="I666" s="53"/>
    </row>
    <row r="667" ht="15.75" customHeight="1">
      <c r="A667" s="51"/>
      <c r="B667" s="23"/>
      <c r="C667" s="52"/>
      <c r="D667" s="53"/>
      <c r="E667" s="54"/>
      <c r="F667" s="53"/>
      <c r="G667" s="54"/>
      <c r="H667" s="53"/>
      <c r="I667" s="53"/>
    </row>
    <row r="668" ht="15.75" customHeight="1">
      <c r="A668" s="51"/>
      <c r="B668" s="23"/>
      <c r="C668" s="52"/>
      <c r="D668" s="53"/>
      <c r="E668" s="54"/>
      <c r="F668" s="53"/>
      <c r="G668" s="54"/>
      <c r="H668" s="53"/>
      <c r="I668" s="53"/>
    </row>
    <row r="669" ht="15.75" customHeight="1">
      <c r="A669" s="51"/>
      <c r="B669" s="23"/>
      <c r="C669" s="52"/>
      <c r="D669" s="53"/>
      <c r="E669" s="54"/>
      <c r="F669" s="53"/>
      <c r="G669" s="54"/>
      <c r="H669" s="53"/>
      <c r="I669" s="53"/>
    </row>
    <row r="670" ht="15.75" customHeight="1">
      <c r="A670" s="51"/>
      <c r="B670" s="23"/>
      <c r="C670" s="52"/>
      <c r="D670" s="53"/>
      <c r="E670" s="54"/>
      <c r="F670" s="53"/>
      <c r="G670" s="54"/>
      <c r="H670" s="53"/>
      <c r="I670" s="53"/>
    </row>
    <row r="671" ht="15.75" customHeight="1">
      <c r="A671" s="51"/>
      <c r="B671" s="23"/>
      <c r="C671" s="52"/>
      <c r="D671" s="53"/>
      <c r="E671" s="54"/>
      <c r="F671" s="53"/>
      <c r="G671" s="54"/>
      <c r="H671" s="53"/>
      <c r="I671" s="53"/>
    </row>
    <row r="672" ht="15.75" customHeight="1">
      <c r="A672" s="51"/>
      <c r="B672" s="23"/>
      <c r="C672" s="52"/>
      <c r="D672" s="53"/>
      <c r="E672" s="54"/>
      <c r="F672" s="53"/>
      <c r="G672" s="54"/>
      <c r="H672" s="53"/>
      <c r="I672" s="53"/>
    </row>
    <row r="673" ht="15.75" customHeight="1">
      <c r="A673" s="51"/>
      <c r="B673" s="23"/>
      <c r="C673" s="52"/>
      <c r="D673" s="53"/>
      <c r="E673" s="54"/>
      <c r="F673" s="53"/>
      <c r="G673" s="54"/>
      <c r="H673" s="53"/>
      <c r="I673" s="53"/>
    </row>
    <row r="674" ht="15.75" customHeight="1">
      <c r="A674" s="51"/>
      <c r="B674" s="23"/>
      <c r="C674" s="52"/>
      <c r="D674" s="53"/>
      <c r="E674" s="54"/>
      <c r="F674" s="53"/>
      <c r="G674" s="54"/>
      <c r="H674" s="53"/>
      <c r="I674" s="53"/>
    </row>
    <row r="675" ht="15.75" customHeight="1">
      <c r="A675" s="51"/>
      <c r="B675" s="23"/>
      <c r="C675" s="52"/>
      <c r="D675" s="53"/>
      <c r="E675" s="54"/>
      <c r="F675" s="53"/>
      <c r="G675" s="54"/>
      <c r="H675" s="53"/>
      <c r="I675" s="53"/>
    </row>
    <row r="676" ht="15.75" customHeight="1">
      <c r="A676" s="51"/>
      <c r="B676" s="23"/>
      <c r="C676" s="52"/>
      <c r="D676" s="53"/>
      <c r="E676" s="54"/>
      <c r="F676" s="53"/>
      <c r="G676" s="54"/>
      <c r="H676" s="53"/>
      <c r="I676" s="53"/>
    </row>
    <row r="677" ht="15.75" customHeight="1">
      <c r="A677" s="51"/>
      <c r="B677" s="23"/>
      <c r="C677" s="52"/>
      <c r="D677" s="53"/>
      <c r="E677" s="54"/>
      <c r="F677" s="53"/>
      <c r="G677" s="54"/>
      <c r="H677" s="53"/>
      <c r="I677" s="53"/>
    </row>
    <row r="678" ht="15.75" customHeight="1">
      <c r="A678" s="51"/>
      <c r="B678" s="23"/>
      <c r="C678" s="52"/>
      <c r="D678" s="53"/>
      <c r="E678" s="54"/>
      <c r="F678" s="53"/>
      <c r="G678" s="54"/>
      <c r="H678" s="53"/>
      <c r="I678" s="53"/>
    </row>
    <row r="679" ht="15.75" customHeight="1">
      <c r="A679" s="51"/>
      <c r="B679" s="23"/>
      <c r="C679" s="52"/>
      <c r="D679" s="53"/>
      <c r="E679" s="54"/>
      <c r="F679" s="53"/>
      <c r="G679" s="54"/>
      <c r="H679" s="53"/>
      <c r="I679" s="53"/>
    </row>
    <row r="680" ht="15.75" customHeight="1">
      <c r="A680" s="51"/>
      <c r="B680" s="23"/>
      <c r="C680" s="52"/>
      <c r="D680" s="53"/>
      <c r="E680" s="54"/>
      <c r="F680" s="53"/>
      <c r="G680" s="54"/>
      <c r="H680" s="53"/>
      <c r="I680" s="53"/>
    </row>
    <row r="681" ht="15.75" customHeight="1">
      <c r="A681" s="51"/>
      <c r="B681" s="23"/>
      <c r="C681" s="52"/>
      <c r="D681" s="53"/>
      <c r="E681" s="54"/>
      <c r="F681" s="53"/>
      <c r="G681" s="54"/>
      <c r="H681" s="53"/>
      <c r="I681" s="53"/>
    </row>
    <row r="682" ht="15.75" customHeight="1">
      <c r="A682" s="51"/>
      <c r="B682" s="23"/>
      <c r="C682" s="52"/>
      <c r="D682" s="53"/>
      <c r="E682" s="54"/>
      <c r="F682" s="53"/>
      <c r="G682" s="54"/>
      <c r="H682" s="53"/>
      <c r="I682" s="53"/>
    </row>
    <row r="683" ht="15.75" customHeight="1">
      <c r="A683" s="51"/>
      <c r="B683" s="23"/>
      <c r="C683" s="52"/>
      <c r="D683" s="53"/>
      <c r="E683" s="54"/>
      <c r="F683" s="53"/>
      <c r="G683" s="54"/>
      <c r="H683" s="53"/>
      <c r="I683" s="53"/>
    </row>
    <row r="684" ht="15.75" customHeight="1">
      <c r="A684" s="51"/>
      <c r="B684" s="23"/>
      <c r="C684" s="52"/>
      <c r="D684" s="53"/>
      <c r="E684" s="54"/>
      <c r="F684" s="53"/>
      <c r="G684" s="54"/>
      <c r="H684" s="53"/>
      <c r="I684" s="53"/>
    </row>
    <row r="685" ht="15.75" customHeight="1">
      <c r="A685" s="51"/>
      <c r="B685" s="23"/>
      <c r="C685" s="52"/>
      <c r="D685" s="53"/>
      <c r="E685" s="54"/>
      <c r="F685" s="53"/>
      <c r="G685" s="54"/>
      <c r="H685" s="53"/>
      <c r="I685" s="53"/>
    </row>
    <row r="686" ht="15.75" customHeight="1">
      <c r="A686" s="51"/>
      <c r="B686" s="23"/>
      <c r="C686" s="52"/>
      <c r="D686" s="53"/>
      <c r="E686" s="54"/>
      <c r="F686" s="53"/>
      <c r="G686" s="54"/>
      <c r="H686" s="53"/>
      <c r="I686" s="53"/>
    </row>
    <row r="687" ht="15.75" customHeight="1">
      <c r="A687" s="51"/>
      <c r="B687" s="23"/>
      <c r="C687" s="52"/>
      <c r="D687" s="53"/>
      <c r="E687" s="54"/>
      <c r="F687" s="53"/>
      <c r="G687" s="54"/>
      <c r="H687" s="53"/>
      <c r="I687" s="53"/>
    </row>
    <row r="688" ht="15.75" customHeight="1">
      <c r="A688" s="51"/>
      <c r="B688" s="23"/>
      <c r="C688" s="52"/>
      <c r="D688" s="53"/>
      <c r="E688" s="54"/>
      <c r="F688" s="53"/>
      <c r="G688" s="54"/>
      <c r="H688" s="53"/>
      <c r="I688" s="53"/>
    </row>
    <row r="689" ht="15.75" customHeight="1">
      <c r="A689" s="51"/>
      <c r="B689" s="23"/>
      <c r="C689" s="52"/>
      <c r="D689" s="53"/>
      <c r="E689" s="54"/>
      <c r="F689" s="53"/>
      <c r="G689" s="54"/>
      <c r="H689" s="53"/>
      <c r="I689" s="53"/>
    </row>
    <row r="690" ht="15.75" customHeight="1">
      <c r="A690" s="51"/>
      <c r="B690" s="23"/>
      <c r="C690" s="52"/>
      <c r="D690" s="53"/>
      <c r="E690" s="54"/>
      <c r="F690" s="53"/>
      <c r="G690" s="54"/>
      <c r="H690" s="53"/>
      <c r="I690" s="53"/>
    </row>
    <row r="691" ht="15.75" customHeight="1">
      <c r="A691" s="51"/>
      <c r="B691" s="23"/>
      <c r="C691" s="52"/>
      <c r="D691" s="53"/>
      <c r="E691" s="54"/>
      <c r="F691" s="53"/>
      <c r="G691" s="54"/>
      <c r="H691" s="53"/>
      <c r="I691" s="53"/>
    </row>
    <row r="692" ht="15.75" customHeight="1">
      <c r="A692" s="51"/>
      <c r="B692" s="23"/>
      <c r="C692" s="52"/>
      <c r="D692" s="53"/>
      <c r="E692" s="54"/>
      <c r="F692" s="53"/>
      <c r="G692" s="54"/>
      <c r="H692" s="53"/>
      <c r="I692" s="53"/>
    </row>
    <row r="693" ht="15.75" customHeight="1">
      <c r="A693" s="51"/>
      <c r="B693" s="23"/>
      <c r="C693" s="52"/>
      <c r="D693" s="53"/>
      <c r="E693" s="54"/>
      <c r="F693" s="53"/>
      <c r="G693" s="54"/>
      <c r="H693" s="53"/>
      <c r="I693" s="53"/>
    </row>
    <row r="694" ht="15.75" customHeight="1">
      <c r="A694" s="51"/>
      <c r="B694" s="23"/>
      <c r="C694" s="52"/>
      <c r="D694" s="53"/>
      <c r="E694" s="54"/>
      <c r="F694" s="53"/>
      <c r="G694" s="54"/>
      <c r="H694" s="53"/>
      <c r="I694" s="53"/>
    </row>
    <row r="695" ht="15.75" customHeight="1">
      <c r="A695" s="51"/>
      <c r="B695" s="23"/>
      <c r="C695" s="52"/>
      <c r="D695" s="53"/>
      <c r="E695" s="54"/>
      <c r="F695" s="53"/>
      <c r="G695" s="54"/>
      <c r="H695" s="53"/>
      <c r="I695" s="53"/>
    </row>
    <row r="696" ht="15.75" customHeight="1">
      <c r="A696" s="51"/>
      <c r="B696" s="23"/>
      <c r="C696" s="52"/>
      <c r="D696" s="53"/>
      <c r="E696" s="54"/>
      <c r="F696" s="53"/>
      <c r="G696" s="54"/>
      <c r="H696" s="53"/>
      <c r="I696" s="53"/>
    </row>
    <row r="697" ht="15.75" customHeight="1">
      <c r="A697" s="51"/>
      <c r="B697" s="23"/>
      <c r="C697" s="52"/>
      <c r="D697" s="53"/>
      <c r="E697" s="54"/>
      <c r="F697" s="53"/>
      <c r="G697" s="54"/>
      <c r="H697" s="53"/>
      <c r="I697" s="53"/>
    </row>
    <row r="698" ht="15.75" customHeight="1">
      <c r="A698" s="51"/>
      <c r="B698" s="23"/>
      <c r="C698" s="52"/>
      <c r="D698" s="53"/>
      <c r="E698" s="54"/>
      <c r="F698" s="53"/>
      <c r="G698" s="54"/>
      <c r="H698" s="53"/>
      <c r="I698" s="53"/>
    </row>
    <row r="699" ht="15.75" customHeight="1">
      <c r="A699" s="51"/>
      <c r="B699" s="23"/>
      <c r="C699" s="52"/>
      <c r="D699" s="53"/>
      <c r="E699" s="54"/>
      <c r="F699" s="53"/>
      <c r="G699" s="54"/>
      <c r="H699" s="53"/>
      <c r="I699" s="53"/>
    </row>
    <row r="700" ht="15.75" customHeight="1">
      <c r="A700" s="51"/>
      <c r="B700" s="23"/>
      <c r="C700" s="52"/>
      <c r="D700" s="53"/>
      <c r="E700" s="54"/>
      <c r="F700" s="53"/>
      <c r="G700" s="54"/>
      <c r="H700" s="53"/>
      <c r="I700" s="53"/>
    </row>
    <row r="701" ht="15.75" customHeight="1">
      <c r="A701" s="51"/>
      <c r="B701" s="23"/>
      <c r="C701" s="52"/>
      <c r="D701" s="53"/>
      <c r="E701" s="54"/>
      <c r="F701" s="53"/>
      <c r="G701" s="54"/>
      <c r="H701" s="53"/>
      <c r="I701" s="53"/>
    </row>
    <row r="702" ht="15.75" customHeight="1">
      <c r="A702" s="51"/>
      <c r="B702" s="23"/>
      <c r="C702" s="52"/>
      <c r="D702" s="53"/>
      <c r="E702" s="54"/>
      <c r="F702" s="53"/>
      <c r="G702" s="54"/>
      <c r="H702" s="53"/>
      <c r="I702" s="53"/>
    </row>
    <row r="703" ht="15.75" customHeight="1">
      <c r="A703" s="51"/>
      <c r="B703" s="23"/>
      <c r="C703" s="52"/>
      <c r="D703" s="53"/>
      <c r="E703" s="54"/>
      <c r="F703" s="53"/>
      <c r="G703" s="54"/>
      <c r="H703" s="53"/>
      <c r="I703" s="53"/>
    </row>
    <row r="704" ht="15.75" customHeight="1">
      <c r="A704" s="51"/>
      <c r="B704" s="23"/>
      <c r="C704" s="52"/>
      <c r="D704" s="53"/>
      <c r="E704" s="54"/>
      <c r="F704" s="53"/>
      <c r="G704" s="54"/>
      <c r="H704" s="53"/>
      <c r="I704" s="53"/>
    </row>
    <row r="705" ht="15.75" customHeight="1">
      <c r="A705" s="51"/>
      <c r="B705" s="23"/>
      <c r="C705" s="52"/>
      <c r="D705" s="53"/>
      <c r="E705" s="54"/>
      <c r="F705" s="53"/>
      <c r="G705" s="54"/>
      <c r="H705" s="53"/>
      <c r="I705" s="53"/>
    </row>
    <row r="706" ht="15.75" customHeight="1">
      <c r="A706" s="51"/>
      <c r="B706" s="23"/>
      <c r="C706" s="52"/>
      <c r="D706" s="53"/>
      <c r="E706" s="54"/>
      <c r="F706" s="53"/>
      <c r="G706" s="54"/>
      <c r="H706" s="53"/>
      <c r="I706" s="53"/>
    </row>
    <row r="707" ht="15.75" customHeight="1">
      <c r="A707" s="51"/>
      <c r="B707" s="23"/>
      <c r="C707" s="52"/>
      <c r="D707" s="53"/>
      <c r="E707" s="54"/>
      <c r="F707" s="53"/>
      <c r="G707" s="54"/>
      <c r="H707" s="53"/>
      <c r="I707" s="53"/>
    </row>
    <row r="708" ht="15.75" customHeight="1">
      <c r="A708" s="51"/>
      <c r="B708" s="23"/>
      <c r="C708" s="52"/>
      <c r="D708" s="53"/>
      <c r="E708" s="54"/>
      <c r="F708" s="53"/>
      <c r="G708" s="54"/>
      <c r="H708" s="53"/>
      <c r="I708" s="53"/>
    </row>
    <row r="709" ht="15.75" customHeight="1">
      <c r="A709" s="51"/>
      <c r="B709" s="23"/>
      <c r="C709" s="52"/>
      <c r="D709" s="53"/>
      <c r="E709" s="54"/>
      <c r="F709" s="53"/>
      <c r="G709" s="54"/>
      <c r="H709" s="53"/>
      <c r="I709" s="53"/>
    </row>
    <row r="710" ht="15.75" customHeight="1">
      <c r="A710" s="51"/>
      <c r="B710" s="23"/>
      <c r="C710" s="52"/>
      <c r="D710" s="53"/>
      <c r="E710" s="54"/>
      <c r="F710" s="53"/>
      <c r="G710" s="54"/>
      <c r="H710" s="53"/>
      <c r="I710" s="53"/>
    </row>
    <row r="711" ht="15.75" customHeight="1">
      <c r="A711" s="51"/>
      <c r="B711" s="23"/>
      <c r="C711" s="52"/>
      <c r="D711" s="53"/>
      <c r="E711" s="54"/>
      <c r="F711" s="53"/>
      <c r="G711" s="54"/>
      <c r="H711" s="53"/>
      <c r="I711" s="53"/>
    </row>
    <row r="712" ht="15.75" customHeight="1">
      <c r="A712" s="51"/>
      <c r="B712" s="23"/>
      <c r="C712" s="52"/>
      <c r="D712" s="53"/>
      <c r="E712" s="54"/>
      <c r="F712" s="53"/>
      <c r="G712" s="54"/>
      <c r="H712" s="53"/>
      <c r="I712" s="53"/>
    </row>
    <row r="713" ht="15.75" customHeight="1">
      <c r="A713" s="51"/>
      <c r="B713" s="23"/>
      <c r="C713" s="52"/>
      <c r="D713" s="53"/>
      <c r="E713" s="54"/>
      <c r="F713" s="53"/>
      <c r="G713" s="54"/>
      <c r="H713" s="53"/>
      <c r="I713" s="53"/>
    </row>
    <row r="714" ht="15.75" customHeight="1">
      <c r="A714" s="51"/>
      <c r="B714" s="23"/>
      <c r="C714" s="52"/>
      <c r="D714" s="53"/>
      <c r="E714" s="54"/>
      <c r="F714" s="53"/>
      <c r="G714" s="54"/>
      <c r="H714" s="53"/>
      <c r="I714" s="53"/>
    </row>
    <row r="715" ht="15.75" customHeight="1">
      <c r="A715" s="51"/>
      <c r="B715" s="23"/>
      <c r="C715" s="52"/>
      <c r="D715" s="53"/>
      <c r="E715" s="54"/>
      <c r="F715" s="53"/>
      <c r="G715" s="54"/>
      <c r="H715" s="53"/>
      <c r="I715" s="53"/>
    </row>
    <row r="716" ht="15.75" customHeight="1">
      <c r="A716" s="51"/>
      <c r="B716" s="23"/>
      <c r="C716" s="52"/>
      <c r="D716" s="53"/>
      <c r="E716" s="54"/>
      <c r="F716" s="53"/>
      <c r="G716" s="54"/>
      <c r="H716" s="53"/>
      <c r="I716" s="53"/>
    </row>
    <row r="717" ht="15.75" customHeight="1">
      <c r="A717" s="51"/>
      <c r="B717" s="23"/>
      <c r="C717" s="52"/>
      <c r="D717" s="53"/>
      <c r="E717" s="54"/>
      <c r="F717" s="53"/>
      <c r="G717" s="54"/>
      <c r="H717" s="53"/>
      <c r="I717" s="53"/>
    </row>
    <row r="718" ht="15.75" customHeight="1">
      <c r="A718" s="51"/>
      <c r="B718" s="23"/>
      <c r="C718" s="52"/>
      <c r="D718" s="53"/>
      <c r="E718" s="54"/>
      <c r="F718" s="53"/>
      <c r="G718" s="54"/>
      <c r="H718" s="53"/>
      <c r="I718" s="53"/>
    </row>
    <row r="719" ht="15.75" customHeight="1">
      <c r="A719" s="51"/>
      <c r="B719" s="23"/>
      <c r="C719" s="52"/>
      <c r="D719" s="53"/>
      <c r="E719" s="54"/>
      <c r="F719" s="53"/>
      <c r="G719" s="54"/>
      <c r="H719" s="53"/>
      <c r="I719" s="53"/>
    </row>
    <row r="720" ht="15.75" customHeight="1">
      <c r="A720" s="51"/>
      <c r="B720" s="23"/>
      <c r="C720" s="52"/>
      <c r="D720" s="53"/>
      <c r="E720" s="54"/>
      <c r="F720" s="53"/>
      <c r="G720" s="54"/>
      <c r="H720" s="53"/>
      <c r="I720" s="53"/>
    </row>
    <row r="721" ht="15.75" customHeight="1">
      <c r="A721" s="51"/>
      <c r="B721" s="23"/>
      <c r="C721" s="52"/>
      <c r="D721" s="53"/>
      <c r="E721" s="54"/>
      <c r="F721" s="53"/>
      <c r="G721" s="54"/>
      <c r="H721" s="53"/>
      <c r="I721" s="53"/>
    </row>
    <row r="722" ht="15.75" customHeight="1">
      <c r="A722" s="51"/>
      <c r="B722" s="23"/>
      <c r="C722" s="52"/>
      <c r="D722" s="53"/>
      <c r="E722" s="54"/>
      <c r="F722" s="53"/>
      <c r="G722" s="54"/>
      <c r="H722" s="53"/>
      <c r="I722" s="53"/>
    </row>
    <row r="723" ht="15.75" customHeight="1">
      <c r="A723" s="51"/>
      <c r="B723" s="23"/>
      <c r="C723" s="52"/>
      <c r="D723" s="53"/>
      <c r="E723" s="54"/>
      <c r="F723" s="53"/>
      <c r="G723" s="54"/>
      <c r="H723" s="53"/>
      <c r="I723" s="53"/>
    </row>
    <row r="724" ht="15.75" customHeight="1">
      <c r="A724" s="51"/>
      <c r="B724" s="23"/>
      <c r="C724" s="52"/>
      <c r="D724" s="53"/>
      <c r="E724" s="54"/>
      <c r="F724" s="53"/>
      <c r="G724" s="54"/>
      <c r="H724" s="53"/>
      <c r="I724" s="53"/>
    </row>
    <row r="725" ht="15.75" customHeight="1">
      <c r="A725" s="51"/>
      <c r="B725" s="23"/>
      <c r="C725" s="52"/>
      <c r="D725" s="53"/>
      <c r="E725" s="54"/>
      <c r="F725" s="53"/>
      <c r="G725" s="54"/>
      <c r="H725" s="53"/>
      <c r="I725" s="53"/>
    </row>
    <row r="726" ht="15.75" customHeight="1">
      <c r="A726" s="51"/>
      <c r="B726" s="23"/>
      <c r="C726" s="52"/>
      <c r="D726" s="53"/>
      <c r="E726" s="54"/>
      <c r="F726" s="53"/>
      <c r="G726" s="54"/>
      <c r="H726" s="53"/>
      <c r="I726" s="53"/>
    </row>
    <row r="727" ht="15.75" customHeight="1">
      <c r="A727" s="51"/>
      <c r="B727" s="23"/>
      <c r="C727" s="52"/>
      <c r="D727" s="53"/>
      <c r="E727" s="54"/>
      <c r="F727" s="53"/>
      <c r="G727" s="54"/>
      <c r="H727" s="53"/>
      <c r="I727" s="53"/>
    </row>
    <row r="728" ht="15.75" customHeight="1">
      <c r="A728" s="51"/>
      <c r="B728" s="23"/>
      <c r="C728" s="52"/>
      <c r="D728" s="53"/>
      <c r="E728" s="54"/>
      <c r="F728" s="53"/>
      <c r="G728" s="54"/>
      <c r="H728" s="53"/>
      <c r="I728" s="53"/>
    </row>
    <row r="729" ht="15.75" customHeight="1">
      <c r="A729" s="51"/>
      <c r="B729" s="23"/>
      <c r="C729" s="52"/>
      <c r="D729" s="53"/>
      <c r="E729" s="54"/>
      <c r="F729" s="53"/>
      <c r="G729" s="54"/>
      <c r="H729" s="53"/>
      <c r="I729" s="53"/>
    </row>
    <row r="730" ht="15.75" customHeight="1">
      <c r="A730" s="51"/>
      <c r="B730" s="23"/>
      <c r="C730" s="52"/>
      <c r="D730" s="53"/>
      <c r="E730" s="54"/>
      <c r="F730" s="53"/>
      <c r="G730" s="54"/>
      <c r="H730" s="53"/>
      <c r="I730" s="53"/>
    </row>
    <row r="731" ht="15.75" customHeight="1">
      <c r="A731" s="51"/>
      <c r="B731" s="23"/>
      <c r="C731" s="52"/>
      <c r="D731" s="53"/>
      <c r="E731" s="54"/>
      <c r="F731" s="53"/>
      <c r="G731" s="54"/>
      <c r="H731" s="53"/>
      <c r="I731" s="53"/>
    </row>
    <row r="732" ht="15.75" customHeight="1">
      <c r="A732" s="51"/>
      <c r="B732" s="23"/>
      <c r="C732" s="52"/>
      <c r="D732" s="53"/>
      <c r="E732" s="54"/>
      <c r="F732" s="53"/>
      <c r="G732" s="54"/>
      <c r="H732" s="53"/>
      <c r="I732" s="53"/>
    </row>
    <row r="733" ht="15.75" customHeight="1">
      <c r="A733" s="51"/>
      <c r="B733" s="23"/>
      <c r="C733" s="52"/>
      <c r="D733" s="53"/>
      <c r="E733" s="54"/>
      <c r="F733" s="53"/>
      <c r="G733" s="54"/>
      <c r="H733" s="53"/>
      <c r="I733" s="53"/>
    </row>
    <row r="734" ht="15.75" customHeight="1">
      <c r="A734" s="51"/>
      <c r="B734" s="23"/>
      <c r="C734" s="52"/>
      <c r="D734" s="53"/>
      <c r="E734" s="54"/>
      <c r="F734" s="53"/>
      <c r="G734" s="54"/>
      <c r="H734" s="53"/>
      <c r="I734" s="53"/>
    </row>
    <row r="735" ht="15.75" customHeight="1">
      <c r="A735" s="51"/>
      <c r="B735" s="23"/>
      <c r="C735" s="52"/>
      <c r="D735" s="53"/>
      <c r="E735" s="54"/>
      <c r="F735" s="53"/>
      <c r="G735" s="54"/>
      <c r="H735" s="53"/>
      <c r="I735" s="53"/>
    </row>
    <row r="736" ht="15.75" customHeight="1">
      <c r="A736" s="51"/>
      <c r="B736" s="23"/>
      <c r="C736" s="52"/>
      <c r="D736" s="53"/>
      <c r="E736" s="54"/>
      <c r="F736" s="53"/>
      <c r="G736" s="54"/>
      <c r="H736" s="53"/>
      <c r="I736" s="53"/>
    </row>
    <row r="737" ht="15.75" customHeight="1">
      <c r="A737" s="51"/>
      <c r="B737" s="23"/>
      <c r="C737" s="52"/>
      <c r="D737" s="53"/>
      <c r="E737" s="54"/>
      <c r="F737" s="53"/>
      <c r="G737" s="54"/>
      <c r="H737" s="53"/>
      <c r="I737" s="53"/>
    </row>
    <row r="738" ht="15.75" customHeight="1">
      <c r="A738" s="51"/>
      <c r="B738" s="23"/>
      <c r="C738" s="52"/>
      <c r="D738" s="53"/>
      <c r="E738" s="54"/>
      <c r="F738" s="53"/>
      <c r="G738" s="54"/>
      <c r="H738" s="53"/>
      <c r="I738" s="53"/>
    </row>
    <row r="739" ht="15.75" customHeight="1">
      <c r="A739" s="51"/>
      <c r="B739" s="23"/>
      <c r="C739" s="52"/>
      <c r="D739" s="53"/>
      <c r="E739" s="54"/>
      <c r="F739" s="53"/>
      <c r="G739" s="54"/>
      <c r="H739" s="53"/>
      <c r="I739" s="53"/>
    </row>
    <row r="740" ht="15.75" customHeight="1">
      <c r="A740" s="51"/>
      <c r="B740" s="23"/>
      <c r="C740" s="52"/>
      <c r="D740" s="53"/>
      <c r="E740" s="54"/>
      <c r="F740" s="53"/>
      <c r="G740" s="54"/>
      <c r="H740" s="53"/>
      <c r="I740" s="53"/>
    </row>
    <row r="741" ht="15.75" customHeight="1">
      <c r="A741" s="51"/>
      <c r="B741" s="23"/>
      <c r="C741" s="52"/>
      <c r="D741" s="53"/>
      <c r="E741" s="54"/>
      <c r="F741" s="53"/>
      <c r="G741" s="54"/>
      <c r="H741" s="53"/>
      <c r="I741" s="53"/>
    </row>
    <row r="742" ht="15.75" customHeight="1">
      <c r="A742" s="51"/>
      <c r="B742" s="23"/>
      <c r="C742" s="52"/>
      <c r="D742" s="53"/>
      <c r="E742" s="54"/>
      <c r="F742" s="53"/>
      <c r="G742" s="54"/>
      <c r="H742" s="53"/>
      <c r="I742" s="53"/>
    </row>
    <row r="743" ht="15.75" customHeight="1">
      <c r="A743" s="51"/>
      <c r="B743" s="23"/>
      <c r="C743" s="52"/>
      <c r="D743" s="53"/>
      <c r="E743" s="54"/>
      <c r="F743" s="53"/>
      <c r="G743" s="54"/>
      <c r="H743" s="53"/>
      <c r="I743" s="53"/>
    </row>
    <row r="744" ht="15.75" customHeight="1">
      <c r="A744" s="51"/>
      <c r="B744" s="23"/>
      <c r="C744" s="52"/>
      <c r="D744" s="53"/>
      <c r="E744" s="54"/>
      <c r="F744" s="53"/>
      <c r="G744" s="54"/>
      <c r="H744" s="53"/>
      <c r="I744" s="53"/>
    </row>
    <row r="745" ht="15.75" customHeight="1">
      <c r="A745" s="51"/>
      <c r="B745" s="23"/>
      <c r="C745" s="52"/>
      <c r="D745" s="53"/>
      <c r="E745" s="54"/>
      <c r="F745" s="53"/>
      <c r="G745" s="54"/>
      <c r="H745" s="53"/>
      <c r="I745" s="53"/>
    </row>
    <row r="746" ht="15.75" customHeight="1">
      <c r="A746" s="51"/>
      <c r="B746" s="23"/>
      <c r="C746" s="52"/>
      <c r="D746" s="53"/>
      <c r="E746" s="54"/>
      <c r="F746" s="53"/>
      <c r="G746" s="54"/>
      <c r="H746" s="53"/>
      <c r="I746" s="53"/>
    </row>
    <row r="747" ht="15.75" customHeight="1">
      <c r="A747" s="51"/>
      <c r="B747" s="23"/>
      <c r="C747" s="52"/>
      <c r="D747" s="53"/>
      <c r="E747" s="54"/>
      <c r="F747" s="53"/>
      <c r="G747" s="54"/>
      <c r="H747" s="53"/>
      <c r="I747" s="53"/>
    </row>
    <row r="748" ht="15.75" customHeight="1">
      <c r="A748" s="51"/>
      <c r="B748" s="23"/>
      <c r="C748" s="52"/>
      <c r="D748" s="53"/>
      <c r="E748" s="54"/>
      <c r="F748" s="53"/>
      <c r="G748" s="54"/>
      <c r="H748" s="53"/>
      <c r="I748" s="53"/>
    </row>
    <row r="749" ht="15.75" customHeight="1">
      <c r="A749" s="51"/>
      <c r="B749" s="23"/>
      <c r="C749" s="52"/>
      <c r="D749" s="53"/>
      <c r="E749" s="54"/>
      <c r="F749" s="53"/>
      <c r="G749" s="54"/>
      <c r="H749" s="53"/>
      <c r="I749" s="53"/>
    </row>
    <row r="750" ht="15.75" customHeight="1">
      <c r="A750" s="51"/>
      <c r="B750" s="23"/>
      <c r="C750" s="52"/>
      <c r="D750" s="53"/>
      <c r="E750" s="54"/>
      <c r="F750" s="53"/>
      <c r="G750" s="54"/>
      <c r="H750" s="53"/>
      <c r="I750" s="53"/>
    </row>
    <row r="751" ht="15.75" customHeight="1">
      <c r="A751" s="51"/>
      <c r="B751" s="23"/>
      <c r="C751" s="52"/>
      <c r="D751" s="53"/>
      <c r="E751" s="54"/>
      <c r="F751" s="53"/>
      <c r="G751" s="54"/>
      <c r="H751" s="53"/>
      <c r="I751" s="53"/>
    </row>
    <row r="752" ht="15.75" customHeight="1">
      <c r="A752" s="51"/>
      <c r="B752" s="23"/>
      <c r="C752" s="52"/>
      <c r="D752" s="53"/>
      <c r="E752" s="54"/>
      <c r="F752" s="53"/>
      <c r="G752" s="54"/>
      <c r="H752" s="53"/>
      <c r="I752" s="53"/>
    </row>
    <row r="753" ht="15.75" customHeight="1">
      <c r="A753" s="51"/>
      <c r="B753" s="23"/>
      <c r="C753" s="52"/>
      <c r="D753" s="53"/>
      <c r="E753" s="54"/>
      <c r="F753" s="53"/>
      <c r="G753" s="54"/>
      <c r="H753" s="53"/>
      <c r="I753" s="53"/>
    </row>
    <row r="754" ht="15.75" customHeight="1">
      <c r="A754" s="51"/>
      <c r="B754" s="23"/>
      <c r="C754" s="52"/>
      <c r="D754" s="53"/>
      <c r="E754" s="54"/>
      <c r="F754" s="53"/>
      <c r="G754" s="54"/>
      <c r="H754" s="53"/>
      <c r="I754" s="53"/>
    </row>
    <row r="755" ht="15.75" customHeight="1">
      <c r="A755" s="51"/>
      <c r="B755" s="23"/>
      <c r="C755" s="52"/>
      <c r="D755" s="53"/>
      <c r="E755" s="54"/>
      <c r="F755" s="53"/>
      <c r="G755" s="54"/>
      <c r="H755" s="53"/>
      <c r="I755" s="53"/>
    </row>
    <row r="756" ht="15.75" customHeight="1">
      <c r="A756" s="51"/>
      <c r="B756" s="23"/>
      <c r="C756" s="52"/>
      <c r="D756" s="53"/>
      <c r="E756" s="54"/>
      <c r="F756" s="53"/>
      <c r="G756" s="54"/>
      <c r="H756" s="53"/>
      <c r="I756" s="53"/>
    </row>
    <row r="757" ht="15.75" customHeight="1">
      <c r="A757" s="51"/>
      <c r="B757" s="23"/>
      <c r="C757" s="52"/>
      <c r="D757" s="53"/>
      <c r="E757" s="54"/>
      <c r="F757" s="53"/>
      <c r="G757" s="54"/>
      <c r="H757" s="53"/>
      <c r="I757" s="53"/>
    </row>
    <row r="758" ht="15.75" customHeight="1">
      <c r="A758" s="51"/>
      <c r="B758" s="23"/>
      <c r="C758" s="52"/>
      <c r="D758" s="53"/>
      <c r="E758" s="54"/>
      <c r="F758" s="53"/>
      <c r="G758" s="54"/>
      <c r="H758" s="53"/>
      <c r="I758" s="53"/>
    </row>
    <row r="759" ht="15.75" customHeight="1">
      <c r="A759" s="51"/>
      <c r="B759" s="23"/>
      <c r="C759" s="52"/>
      <c r="D759" s="53"/>
      <c r="E759" s="54"/>
      <c r="F759" s="53"/>
      <c r="G759" s="54"/>
      <c r="H759" s="53"/>
      <c r="I759" s="53"/>
    </row>
    <row r="760" ht="15.75" customHeight="1">
      <c r="A760" s="51"/>
      <c r="B760" s="23"/>
      <c r="C760" s="52"/>
      <c r="D760" s="53"/>
      <c r="E760" s="54"/>
      <c r="F760" s="53"/>
      <c r="G760" s="54"/>
      <c r="H760" s="53"/>
      <c r="I760" s="53"/>
    </row>
    <row r="761" ht="15.75" customHeight="1">
      <c r="A761" s="51"/>
      <c r="B761" s="23"/>
      <c r="C761" s="52"/>
      <c r="D761" s="53"/>
      <c r="E761" s="54"/>
      <c r="F761" s="53"/>
      <c r="G761" s="54"/>
      <c r="H761" s="53"/>
      <c r="I761" s="53"/>
    </row>
    <row r="762" ht="15.75" customHeight="1">
      <c r="A762" s="51"/>
      <c r="B762" s="23"/>
      <c r="C762" s="52"/>
      <c r="D762" s="53"/>
      <c r="E762" s="54"/>
      <c r="F762" s="53"/>
      <c r="G762" s="54"/>
      <c r="H762" s="53"/>
      <c r="I762" s="53"/>
    </row>
    <row r="763" ht="15.75" customHeight="1">
      <c r="A763" s="51"/>
      <c r="B763" s="23"/>
      <c r="C763" s="52"/>
      <c r="D763" s="53"/>
      <c r="E763" s="54"/>
      <c r="F763" s="53"/>
      <c r="G763" s="54"/>
      <c r="H763" s="53"/>
      <c r="I763" s="53"/>
    </row>
    <row r="764" ht="15.75" customHeight="1">
      <c r="A764" s="51"/>
      <c r="B764" s="23"/>
      <c r="C764" s="52"/>
      <c r="D764" s="53"/>
      <c r="E764" s="54"/>
      <c r="F764" s="53"/>
      <c r="G764" s="54"/>
      <c r="H764" s="53"/>
      <c r="I764" s="53"/>
    </row>
    <row r="765" ht="15.75" customHeight="1">
      <c r="A765" s="51"/>
      <c r="B765" s="23"/>
      <c r="C765" s="52"/>
      <c r="D765" s="53"/>
      <c r="E765" s="54"/>
      <c r="F765" s="53"/>
      <c r="G765" s="54"/>
      <c r="H765" s="53"/>
      <c r="I765" s="53"/>
    </row>
    <row r="766" ht="15.75" customHeight="1">
      <c r="A766" s="51"/>
      <c r="B766" s="23"/>
      <c r="C766" s="52"/>
      <c r="D766" s="53"/>
      <c r="E766" s="54"/>
      <c r="F766" s="53"/>
      <c r="G766" s="54"/>
      <c r="H766" s="53"/>
      <c r="I766" s="53"/>
    </row>
    <row r="767" ht="15.75" customHeight="1">
      <c r="A767" s="51"/>
      <c r="B767" s="23"/>
      <c r="C767" s="52"/>
      <c r="D767" s="53"/>
      <c r="E767" s="54"/>
      <c r="F767" s="53"/>
      <c r="G767" s="54"/>
      <c r="H767" s="53"/>
      <c r="I767" s="53"/>
    </row>
    <row r="768" ht="15.75" customHeight="1">
      <c r="A768" s="51"/>
      <c r="B768" s="23"/>
      <c r="C768" s="52"/>
      <c r="D768" s="53"/>
      <c r="E768" s="54"/>
      <c r="F768" s="53"/>
      <c r="G768" s="54"/>
      <c r="H768" s="53"/>
      <c r="I768" s="53"/>
    </row>
    <row r="769" ht="15.75" customHeight="1">
      <c r="A769" s="51"/>
      <c r="B769" s="23"/>
      <c r="C769" s="52"/>
      <c r="D769" s="53"/>
      <c r="E769" s="54"/>
      <c r="F769" s="53"/>
      <c r="G769" s="54"/>
      <c r="H769" s="53"/>
      <c r="I769" s="53"/>
    </row>
    <row r="770" ht="15.75" customHeight="1">
      <c r="A770" s="51"/>
      <c r="B770" s="23"/>
      <c r="C770" s="52"/>
      <c r="D770" s="53"/>
      <c r="E770" s="54"/>
      <c r="F770" s="53"/>
      <c r="G770" s="54"/>
      <c r="H770" s="53"/>
      <c r="I770" s="53"/>
    </row>
    <row r="771" ht="15.75" customHeight="1">
      <c r="A771" s="51"/>
      <c r="B771" s="23"/>
      <c r="C771" s="52"/>
      <c r="D771" s="53"/>
      <c r="E771" s="54"/>
      <c r="F771" s="53"/>
      <c r="G771" s="54"/>
      <c r="H771" s="53"/>
      <c r="I771" s="53"/>
    </row>
    <row r="772" ht="15.75" customHeight="1">
      <c r="A772" s="51"/>
      <c r="B772" s="23"/>
      <c r="C772" s="52"/>
      <c r="D772" s="53"/>
      <c r="E772" s="54"/>
      <c r="F772" s="53"/>
      <c r="G772" s="54"/>
      <c r="H772" s="53"/>
      <c r="I772" s="53"/>
    </row>
    <row r="773" ht="15.75" customHeight="1">
      <c r="A773" s="51"/>
      <c r="B773" s="23"/>
      <c r="C773" s="52"/>
      <c r="D773" s="53"/>
      <c r="E773" s="54"/>
      <c r="F773" s="53"/>
      <c r="G773" s="54"/>
      <c r="H773" s="53"/>
      <c r="I773" s="53"/>
    </row>
    <row r="774" ht="15.75" customHeight="1">
      <c r="A774" s="51"/>
      <c r="B774" s="23"/>
      <c r="C774" s="52"/>
      <c r="D774" s="53"/>
      <c r="E774" s="54"/>
      <c r="F774" s="53"/>
      <c r="G774" s="54"/>
      <c r="H774" s="53"/>
      <c r="I774" s="53"/>
    </row>
    <row r="775" ht="15.75" customHeight="1">
      <c r="A775" s="51"/>
      <c r="B775" s="23"/>
      <c r="C775" s="52"/>
      <c r="D775" s="53"/>
      <c r="E775" s="54"/>
      <c r="F775" s="53"/>
      <c r="G775" s="54"/>
      <c r="H775" s="53"/>
      <c r="I775" s="53"/>
    </row>
    <row r="776" ht="15.75" customHeight="1">
      <c r="A776" s="51"/>
      <c r="B776" s="23"/>
      <c r="C776" s="52"/>
      <c r="D776" s="53"/>
      <c r="E776" s="54"/>
      <c r="F776" s="53"/>
      <c r="G776" s="54"/>
      <c r="H776" s="53"/>
      <c r="I776" s="53"/>
    </row>
    <row r="777" ht="15.75" customHeight="1">
      <c r="A777" s="51"/>
      <c r="B777" s="23"/>
      <c r="C777" s="52"/>
      <c r="D777" s="53"/>
      <c r="E777" s="54"/>
      <c r="F777" s="53"/>
      <c r="G777" s="54"/>
      <c r="H777" s="53"/>
      <c r="I777" s="53"/>
    </row>
    <row r="778" ht="15.75" customHeight="1">
      <c r="A778" s="51"/>
      <c r="B778" s="23"/>
      <c r="C778" s="52"/>
      <c r="D778" s="53"/>
      <c r="E778" s="54"/>
      <c r="F778" s="53"/>
      <c r="G778" s="54"/>
      <c r="H778" s="53"/>
      <c r="I778" s="53"/>
    </row>
    <row r="779" ht="15.75" customHeight="1">
      <c r="A779" s="51"/>
      <c r="B779" s="23"/>
      <c r="C779" s="52"/>
      <c r="D779" s="53"/>
      <c r="E779" s="54"/>
      <c r="F779" s="53"/>
      <c r="G779" s="54"/>
      <c r="H779" s="53"/>
      <c r="I779" s="53"/>
    </row>
    <row r="780" ht="15.75" customHeight="1">
      <c r="A780" s="51"/>
      <c r="B780" s="23"/>
      <c r="C780" s="52"/>
      <c r="D780" s="53"/>
      <c r="E780" s="54"/>
      <c r="F780" s="53"/>
      <c r="G780" s="54"/>
      <c r="H780" s="53"/>
      <c r="I780" s="53"/>
    </row>
    <row r="781" ht="15.75" customHeight="1">
      <c r="A781" s="51"/>
      <c r="B781" s="23"/>
      <c r="C781" s="52"/>
      <c r="D781" s="53"/>
      <c r="E781" s="54"/>
      <c r="F781" s="53"/>
      <c r="G781" s="54"/>
      <c r="H781" s="53"/>
      <c r="I781" s="53"/>
    </row>
    <row r="782" ht="15.75" customHeight="1">
      <c r="A782" s="51"/>
      <c r="B782" s="23"/>
      <c r="C782" s="52"/>
      <c r="D782" s="53"/>
      <c r="E782" s="54"/>
      <c r="F782" s="53"/>
      <c r="G782" s="54"/>
      <c r="H782" s="53"/>
      <c r="I782" s="53"/>
    </row>
    <row r="783" ht="15.75" customHeight="1">
      <c r="A783" s="51"/>
      <c r="B783" s="23"/>
      <c r="C783" s="52"/>
      <c r="D783" s="53"/>
      <c r="E783" s="54"/>
      <c r="F783" s="53"/>
      <c r="G783" s="54"/>
      <c r="H783" s="53"/>
      <c r="I783" s="53"/>
    </row>
    <row r="784" ht="15.75" customHeight="1">
      <c r="A784" s="51"/>
      <c r="B784" s="23"/>
      <c r="C784" s="52"/>
      <c r="D784" s="53"/>
      <c r="E784" s="54"/>
      <c r="F784" s="53"/>
      <c r="G784" s="54"/>
      <c r="H784" s="53"/>
      <c r="I784" s="53"/>
    </row>
    <row r="785" ht="15.75" customHeight="1">
      <c r="A785" s="51"/>
      <c r="B785" s="23"/>
      <c r="C785" s="52"/>
      <c r="D785" s="53"/>
      <c r="E785" s="54"/>
      <c r="F785" s="53"/>
      <c r="G785" s="54"/>
      <c r="H785" s="53"/>
      <c r="I785" s="53"/>
    </row>
    <row r="786" ht="15.75" customHeight="1">
      <c r="A786" s="51"/>
      <c r="B786" s="23"/>
      <c r="C786" s="52"/>
      <c r="D786" s="53"/>
      <c r="E786" s="54"/>
      <c r="F786" s="53"/>
      <c r="G786" s="54"/>
      <c r="H786" s="53"/>
      <c r="I786" s="53"/>
    </row>
  </sheetData>
  <autoFilter ref="$A$1:$I$575"/>
  <mergeCells count="8">
    <mergeCell ref="K2:L2"/>
    <mergeCell ref="P2:Q2"/>
    <mergeCell ref="U2:X2"/>
    <mergeCell ref="AB2:AE2"/>
    <mergeCell ref="AI2:AL2"/>
    <mergeCell ref="AP2:AS2"/>
    <mergeCell ref="AW2:AZ2"/>
    <mergeCell ref="BD2:BE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D966"/>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7.38"/>
    <col customWidth="1" min="2" max="2" width="16.88"/>
    <col customWidth="1" min="3" max="3" width="17.25"/>
    <col customWidth="1" min="4" max="4" width="16.88"/>
    <col customWidth="1" min="5" max="26" width="11.0"/>
  </cols>
  <sheetData>
    <row r="1" ht="15.75" customHeight="1">
      <c r="A1" s="58" t="s">
        <v>101</v>
      </c>
      <c r="B1" s="59"/>
      <c r="C1" s="59"/>
      <c r="D1" s="60"/>
      <c r="E1" s="61"/>
      <c r="F1" s="62" t="s">
        <v>102</v>
      </c>
      <c r="G1" s="59"/>
      <c r="H1" s="59"/>
      <c r="I1" s="60"/>
      <c r="J1" s="63"/>
      <c r="K1" s="63"/>
      <c r="L1" s="63"/>
      <c r="M1" s="63"/>
      <c r="N1" s="63"/>
      <c r="O1" s="63"/>
      <c r="P1" s="63"/>
      <c r="Q1" s="63"/>
      <c r="R1" s="63"/>
      <c r="S1" s="63"/>
      <c r="T1" s="63"/>
      <c r="U1" s="63"/>
      <c r="V1" s="63"/>
      <c r="W1" s="63"/>
      <c r="X1" s="63"/>
      <c r="Y1" s="63"/>
      <c r="Z1" s="63"/>
    </row>
    <row r="2" ht="15.75" customHeight="1">
      <c r="A2" s="64" t="s">
        <v>103</v>
      </c>
      <c r="B2" s="64" t="s">
        <v>104</v>
      </c>
      <c r="C2" s="64" t="s">
        <v>105</v>
      </c>
      <c r="D2" s="64" t="s">
        <v>106</v>
      </c>
      <c r="E2" s="23"/>
      <c r="F2" s="16" t="s">
        <v>107</v>
      </c>
      <c r="J2" s="23"/>
      <c r="K2" s="23"/>
      <c r="L2" s="23"/>
      <c r="M2" s="23"/>
      <c r="N2" s="23"/>
      <c r="O2" s="23"/>
      <c r="P2" s="23"/>
      <c r="Q2" s="23"/>
      <c r="R2" s="23"/>
      <c r="S2" s="23"/>
      <c r="T2" s="23"/>
      <c r="U2" s="23"/>
      <c r="V2" s="23"/>
      <c r="W2" s="23"/>
      <c r="X2" s="23"/>
      <c r="Y2" s="23"/>
      <c r="Z2" s="23"/>
    </row>
    <row r="3" ht="33.75" customHeight="1">
      <c r="A3" s="23" t="s">
        <v>108</v>
      </c>
      <c r="B3" s="23" t="s">
        <v>109</v>
      </c>
      <c r="C3" s="23" t="s">
        <v>110</v>
      </c>
      <c r="D3" s="23" t="s">
        <v>111</v>
      </c>
      <c r="E3" s="23"/>
      <c r="F3" s="23" t="s">
        <v>112</v>
      </c>
      <c r="J3" s="23"/>
      <c r="K3" s="23"/>
      <c r="L3" s="23"/>
      <c r="M3" s="23"/>
      <c r="N3" s="23"/>
      <c r="O3" s="23"/>
      <c r="P3" s="23"/>
      <c r="Q3" s="23"/>
      <c r="R3" s="23"/>
      <c r="S3" s="23"/>
      <c r="T3" s="23"/>
      <c r="U3" s="23"/>
      <c r="V3" s="23"/>
      <c r="W3" s="23"/>
      <c r="X3" s="23"/>
      <c r="Y3" s="23"/>
      <c r="Z3" s="23"/>
    </row>
    <row r="4" ht="29.25" customHeight="1">
      <c r="A4" s="23" t="s">
        <v>113</v>
      </c>
      <c r="B4" s="23" t="s">
        <v>114</v>
      </c>
      <c r="C4" s="23" t="s">
        <v>115</v>
      </c>
      <c r="D4" s="23" t="s">
        <v>116</v>
      </c>
      <c r="E4" s="23"/>
      <c r="F4" s="23" t="s">
        <v>117</v>
      </c>
      <c r="J4" s="23"/>
      <c r="K4" s="23"/>
      <c r="L4" s="23"/>
      <c r="M4" s="23"/>
      <c r="N4" s="23"/>
      <c r="O4" s="23"/>
      <c r="P4" s="23"/>
      <c r="Q4" s="23"/>
      <c r="R4" s="23"/>
      <c r="S4" s="23"/>
      <c r="T4" s="23"/>
      <c r="U4" s="23"/>
      <c r="V4" s="23"/>
      <c r="W4" s="23"/>
      <c r="X4" s="23"/>
      <c r="Y4" s="23"/>
      <c r="Z4" s="23"/>
    </row>
    <row r="5" ht="28.5" customHeight="1">
      <c r="A5" s="23" t="s">
        <v>118</v>
      </c>
      <c r="B5" s="23" t="s">
        <v>119</v>
      </c>
      <c r="C5" s="23" t="s">
        <v>120</v>
      </c>
      <c r="D5" s="65" t="s">
        <v>121</v>
      </c>
      <c r="E5" s="23"/>
      <c r="F5" s="23" t="s">
        <v>122</v>
      </c>
      <c r="J5" s="23"/>
      <c r="K5" s="23"/>
      <c r="L5" s="23"/>
      <c r="M5" s="23"/>
      <c r="N5" s="23"/>
      <c r="O5" s="23"/>
      <c r="P5" s="23"/>
      <c r="Q5" s="23"/>
      <c r="R5" s="23"/>
      <c r="S5" s="23"/>
      <c r="T5" s="23"/>
      <c r="U5" s="23"/>
      <c r="V5" s="23"/>
      <c r="W5" s="23"/>
      <c r="X5" s="23"/>
      <c r="Y5" s="23"/>
      <c r="Z5" s="23"/>
    </row>
    <row r="6" ht="29.25" customHeight="1">
      <c r="A6" s="23" t="s">
        <v>123</v>
      </c>
      <c r="B6" s="23" t="s">
        <v>124</v>
      </c>
      <c r="C6" s="23" t="s">
        <v>125</v>
      </c>
      <c r="D6" s="23" t="s">
        <v>126</v>
      </c>
      <c r="E6" s="23"/>
      <c r="F6" s="23" t="s">
        <v>127</v>
      </c>
      <c r="J6" s="23"/>
      <c r="K6" s="23"/>
      <c r="L6" s="23"/>
      <c r="M6" s="23"/>
      <c r="N6" s="23"/>
      <c r="O6" s="23"/>
      <c r="P6" s="23"/>
      <c r="Q6" s="23"/>
      <c r="R6" s="23"/>
      <c r="S6" s="23"/>
      <c r="T6" s="23"/>
      <c r="U6" s="23"/>
      <c r="V6" s="23"/>
      <c r="W6" s="23"/>
      <c r="X6" s="23"/>
      <c r="Y6" s="23"/>
      <c r="Z6" s="23"/>
    </row>
    <row r="7" ht="28.5" customHeight="1">
      <c r="A7" s="23" t="s">
        <v>128</v>
      </c>
      <c r="B7" s="23" t="s">
        <v>129</v>
      </c>
      <c r="C7" s="23" t="s">
        <v>130</v>
      </c>
      <c r="D7" s="23" t="s">
        <v>131</v>
      </c>
      <c r="E7" s="23"/>
      <c r="F7" s="23" t="s">
        <v>132</v>
      </c>
      <c r="J7" s="23"/>
      <c r="K7" s="23"/>
      <c r="L7" s="23"/>
      <c r="M7" s="23"/>
      <c r="N7" s="23"/>
      <c r="O7" s="23"/>
      <c r="P7" s="23"/>
      <c r="Q7" s="23"/>
      <c r="R7" s="23"/>
      <c r="S7" s="23"/>
      <c r="T7" s="23"/>
      <c r="U7" s="23"/>
      <c r="V7" s="23"/>
      <c r="W7" s="23"/>
      <c r="X7" s="23"/>
      <c r="Y7" s="23"/>
      <c r="Z7" s="23"/>
    </row>
    <row r="8" ht="31.5" customHeight="1">
      <c r="A8" s="23" t="s">
        <v>133</v>
      </c>
      <c r="B8" s="23" t="s">
        <v>134</v>
      </c>
      <c r="C8" s="23" t="s">
        <v>135</v>
      </c>
      <c r="D8" s="23" t="s">
        <v>136</v>
      </c>
      <c r="E8" s="23"/>
      <c r="F8" s="23" t="s">
        <v>137</v>
      </c>
      <c r="J8" s="23"/>
      <c r="K8" s="23"/>
      <c r="L8" s="23"/>
      <c r="M8" s="23"/>
      <c r="N8" s="23"/>
      <c r="O8" s="23"/>
      <c r="P8" s="23"/>
      <c r="Q8" s="23"/>
      <c r="R8" s="23"/>
      <c r="S8" s="23"/>
      <c r="T8" s="23"/>
      <c r="U8" s="23"/>
      <c r="V8" s="23"/>
      <c r="W8" s="23"/>
      <c r="X8" s="23"/>
      <c r="Y8" s="23"/>
      <c r="Z8" s="23"/>
    </row>
    <row r="9" ht="15.75" customHeight="1">
      <c r="A9" s="23"/>
      <c r="B9" s="66" t="s">
        <v>138</v>
      </c>
      <c r="C9" s="23" t="s">
        <v>139</v>
      </c>
      <c r="D9" s="23"/>
      <c r="E9" s="23"/>
      <c r="F9" s="23" t="s">
        <v>140</v>
      </c>
      <c r="J9" s="23"/>
      <c r="K9" s="23"/>
      <c r="L9" s="23"/>
      <c r="M9" s="23"/>
      <c r="N9" s="23"/>
      <c r="O9" s="23"/>
      <c r="P9" s="23"/>
      <c r="Q9" s="23"/>
      <c r="R9" s="23"/>
      <c r="S9" s="23"/>
      <c r="T9" s="23"/>
      <c r="U9" s="23"/>
      <c r="V9" s="23"/>
      <c r="W9" s="23"/>
      <c r="X9" s="23"/>
      <c r="Y9" s="23"/>
      <c r="Z9" s="23"/>
    </row>
    <row r="10" ht="25.5" customHeight="1">
      <c r="A10" s="23"/>
      <c r="B10" s="23" t="s">
        <v>141</v>
      </c>
      <c r="C10" s="16" t="s">
        <v>142</v>
      </c>
      <c r="D10" s="23"/>
      <c r="E10" s="23"/>
      <c r="F10" s="23"/>
      <c r="J10" s="23"/>
      <c r="K10" s="23"/>
      <c r="L10" s="23"/>
      <c r="M10" s="23"/>
      <c r="N10" s="23"/>
      <c r="O10" s="23"/>
      <c r="P10" s="23"/>
      <c r="Q10" s="23"/>
      <c r="R10" s="23"/>
      <c r="S10" s="23"/>
      <c r="T10" s="23"/>
      <c r="U10" s="23"/>
      <c r="V10" s="23"/>
      <c r="W10" s="23"/>
      <c r="X10" s="23"/>
      <c r="Y10" s="23"/>
      <c r="Z10" s="23"/>
    </row>
    <row r="11" ht="15.75" customHeight="1">
      <c r="A11" s="23"/>
      <c r="B11" s="23"/>
      <c r="C11" s="23" t="s">
        <v>143</v>
      </c>
      <c r="D11" s="23"/>
      <c r="E11" s="23"/>
      <c r="F11" s="16"/>
      <c r="G11" s="23"/>
      <c r="H11" s="23"/>
      <c r="I11" s="23"/>
      <c r="J11" s="23"/>
      <c r="K11" s="23"/>
      <c r="L11" s="23"/>
      <c r="M11" s="23"/>
      <c r="N11" s="23"/>
      <c r="O11" s="23"/>
      <c r="P11" s="23"/>
      <c r="Q11" s="23"/>
      <c r="R11" s="23"/>
      <c r="S11" s="23"/>
      <c r="T11" s="23"/>
      <c r="U11" s="23"/>
      <c r="V11" s="23"/>
      <c r="W11" s="23"/>
      <c r="X11" s="23"/>
      <c r="Y11" s="23"/>
      <c r="Z11" s="23"/>
    </row>
    <row r="12" ht="15.75" customHeight="1">
      <c r="A12" s="23"/>
      <c r="B12" s="23"/>
      <c r="C12" s="23"/>
      <c r="D12" s="23"/>
      <c r="E12" s="23"/>
      <c r="F12" s="16"/>
      <c r="G12" s="23"/>
      <c r="H12" s="23"/>
      <c r="I12" s="23"/>
      <c r="J12" s="23"/>
      <c r="K12" s="23"/>
      <c r="L12" s="23"/>
      <c r="M12" s="23"/>
      <c r="N12" s="23"/>
      <c r="O12" s="23"/>
      <c r="P12" s="23"/>
      <c r="Q12" s="23"/>
      <c r="R12" s="23"/>
      <c r="S12" s="23"/>
      <c r="T12" s="23"/>
      <c r="U12" s="23"/>
      <c r="V12" s="23"/>
      <c r="W12" s="23"/>
      <c r="X12" s="23"/>
      <c r="Y12" s="23"/>
      <c r="Z12" s="23"/>
    </row>
    <row r="13" ht="15.75" customHeight="1">
      <c r="A13" s="23"/>
      <c r="B13" s="23"/>
      <c r="C13" s="23"/>
      <c r="D13" s="23"/>
      <c r="E13" s="23"/>
      <c r="F13" s="16"/>
      <c r="G13" s="23"/>
      <c r="H13" s="23"/>
      <c r="I13" s="23"/>
      <c r="J13" s="23"/>
      <c r="K13" s="23"/>
      <c r="L13" s="23"/>
      <c r="M13" s="23"/>
      <c r="N13" s="23"/>
      <c r="O13" s="23"/>
      <c r="P13" s="23"/>
      <c r="Q13" s="23"/>
      <c r="R13" s="23"/>
      <c r="S13" s="23"/>
      <c r="T13" s="23"/>
      <c r="U13" s="23"/>
      <c r="V13" s="23"/>
      <c r="W13" s="23"/>
      <c r="X13" s="23"/>
      <c r="Y13" s="23"/>
      <c r="Z13" s="23"/>
    </row>
    <row r="14" ht="15.75" customHeight="1">
      <c r="A14" s="23"/>
      <c r="B14" s="23"/>
      <c r="C14" s="23"/>
      <c r="D14" s="23"/>
      <c r="E14" s="23"/>
      <c r="F14" s="16"/>
      <c r="G14" s="23"/>
      <c r="H14" s="23"/>
      <c r="I14" s="23"/>
      <c r="J14" s="23"/>
      <c r="K14" s="23"/>
      <c r="L14" s="23"/>
      <c r="M14" s="23"/>
      <c r="N14" s="23"/>
      <c r="O14" s="23"/>
      <c r="P14" s="23"/>
      <c r="Q14" s="23"/>
      <c r="R14" s="23"/>
      <c r="S14" s="23"/>
      <c r="T14" s="23"/>
      <c r="U14" s="23"/>
      <c r="V14" s="23"/>
      <c r="W14" s="23"/>
      <c r="X14" s="23"/>
      <c r="Y14" s="23"/>
      <c r="Z14" s="23"/>
    </row>
    <row r="15" ht="15.75" customHeight="1">
      <c r="A15" s="23"/>
      <c r="B15" s="23"/>
      <c r="C15" s="23"/>
      <c r="D15" s="23"/>
      <c r="E15" s="23"/>
      <c r="F15" s="16"/>
      <c r="G15" s="23"/>
      <c r="H15" s="23"/>
      <c r="I15" s="23"/>
      <c r="J15" s="23"/>
      <c r="K15" s="23"/>
      <c r="L15" s="23"/>
      <c r="M15" s="23"/>
      <c r="N15" s="23"/>
      <c r="O15" s="23"/>
      <c r="P15" s="23"/>
      <c r="Q15" s="23"/>
      <c r="R15" s="23"/>
      <c r="S15" s="23"/>
      <c r="T15" s="23"/>
      <c r="U15" s="23"/>
      <c r="V15" s="23"/>
      <c r="W15" s="23"/>
      <c r="X15" s="23"/>
      <c r="Y15" s="23"/>
      <c r="Z15" s="23"/>
    </row>
    <row r="16" ht="15.75" customHeight="1">
      <c r="A16" s="23"/>
      <c r="B16" s="23"/>
      <c r="C16" s="23"/>
      <c r="D16" s="23"/>
      <c r="E16" s="23"/>
      <c r="F16" s="16"/>
      <c r="G16" s="23"/>
      <c r="H16" s="23"/>
      <c r="I16" s="23"/>
      <c r="J16" s="23"/>
      <c r="K16" s="23"/>
      <c r="L16" s="23"/>
      <c r="M16" s="23"/>
      <c r="N16" s="23"/>
      <c r="O16" s="23"/>
      <c r="P16" s="23"/>
      <c r="Q16" s="23"/>
      <c r="R16" s="23"/>
      <c r="S16" s="23"/>
      <c r="T16" s="23"/>
      <c r="U16" s="23"/>
      <c r="V16" s="23"/>
      <c r="W16" s="23"/>
      <c r="X16" s="23"/>
      <c r="Y16" s="23"/>
      <c r="Z16" s="23"/>
    </row>
    <row r="17" ht="15.75" customHeight="1">
      <c r="A17" s="23"/>
      <c r="B17" s="23"/>
      <c r="C17" s="23"/>
      <c r="D17" s="23"/>
      <c r="E17" s="23"/>
      <c r="F17" s="16"/>
      <c r="G17" s="23"/>
      <c r="H17" s="23"/>
      <c r="I17" s="23"/>
      <c r="J17" s="23"/>
      <c r="K17" s="23"/>
      <c r="L17" s="23"/>
      <c r="M17" s="23"/>
      <c r="N17" s="23"/>
      <c r="O17" s="23"/>
      <c r="P17" s="23"/>
      <c r="Q17" s="23"/>
      <c r="R17" s="23"/>
      <c r="S17" s="23"/>
      <c r="T17" s="23"/>
      <c r="U17" s="23"/>
      <c r="V17" s="23"/>
      <c r="W17" s="23"/>
      <c r="X17" s="23"/>
      <c r="Y17" s="23"/>
      <c r="Z17" s="23"/>
    </row>
    <row r="18" ht="15.75" customHeight="1">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ht="15.75" customHeigh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ht="15.75" customHeight="1">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ht="15.7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ht="15.7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ht="15.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ht="15.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ht="15.7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ht="15.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ht="15.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ht="15.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ht="15.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ht="15.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ht="15.7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ht="15.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ht="15.7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ht="15.7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ht="15.7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ht="15.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ht="15.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ht="15.7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ht="15.7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ht="15.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ht="15.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ht="15.7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ht="15.7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ht="15.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ht="15.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ht="15.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ht="15.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F7:I7"/>
    <mergeCell ref="F8:I8"/>
    <mergeCell ref="F9:I9"/>
    <mergeCell ref="F10:I10"/>
    <mergeCell ref="A1:D1"/>
    <mergeCell ref="F1:I1"/>
    <mergeCell ref="F2:I2"/>
    <mergeCell ref="F3:I3"/>
    <mergeCell ref="F4:I4"/>
    <mergeCell ref="F5:I5"/>
    <mergeCell ref="F6:I6"/>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06666"/>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3" width="16.5"/>
    <col customWidth="1" min="4" max="4" width="53.0"/>
    <col customWidth="1" min="5" max="5" width="16.5"/>
    <col customWidth="1" min="6" max="6" width="66.25"/>
    <col customWidth="1" min="7" max="7" width="16.5"/>
    <col customWidth="1" min="8" max="8" width="40.5"/>
    <col customWidth="1" min="9" max="56" width="16.5"/>
  </cols>
  <sheetData>
    <row r="1" ht="15.75" customHeight="1">
      <c r="A1" s="16" t="s">
        <v>0</v>
      </c>
      <c r="B1" s="16" t="s">
        <v>1</v>
      </c>
      <c r="C1" s="67" t="s">
        <v>2</v>
      </c>
      <c r="D1" s="68" t="s">
        <v>3</v>
      </c>
      <c r="E1" s="16" t="s">
        <v>144</v>
      </c>
      <c r="F1" s="16" t="s">
        <v>20</v>
      </c>
      <c r="G1" s="68" t="s">
        <v>4</v>
      </c>
      <c r="H1" s="16" t="s">
        <v>145</v>
      </c>
      <c r="I1" s="16" t="s">
        <v>146</v>
      </c>
      <c r="J1" s="68" t="s">
        <v>5</v>
      </c>
      <c r="K1" s="68" t="s">
        <v>6</v>
      </c>
      <c r="L1" s="16" t="s">
        <v>147</v>
      </c>
      <c r="M1" s="16" t="s">
        <v>148</v>
      </c>
      <c r="N1" s="68" t="s">
        <v>7</v>
      </c>
      <c r="O1" s="68" t="s">
        <v>8</v>
      </c>
      <c r="P1" s="16" t="s">
        <v>149</v>
      </c>
      <c r="Q1" s="69" t="s">
        <v>150</v>
      </c>
      <c r="R1" s="16"/>
      <c r="S1" s="16"/>
      <c r="T1" s="16"/>
      <c r="U1" s="16"/>
      <c r="V1" s="16"/>
      <c r="W1" s="16"/>
      <c r="X1" s="16"/>
      <c r="Y1" s="16"/>
      <c r="Z1" s="16"/>
      <c r="AA1" s="16"/>
      <c r="AB1" s="16"/>
      <c r="AC1" s="16"/>
      <c r="AD1" s="16"/>
      <c r="AE1" s="16"/>
      <c r="AF1" s="16"/>
      <c r="AG1" s="16"/>
      <c r="AH1" s="30"/>
      <c r="AI1" s="30"/>
      <c r="AJ1" s="16"/>
      <c r="AK1" s="16"/>
    </row>
    <row r="2" ht="15.75" customHeight="1">
      <c r="A2" s="70">
        <v>44663.550579953706</v>
      </c>
      <c r="B2" s="16" t="s">
        <v>9</v>
      </c>
      <c r="C2" s="67" t="s">
        <v>10</v>
      </c>
      <c r="D2" s="68" t="s">
        <v>11</v>
      </c>
      <c r="E2" s="16" t="s">
        <v>151</v>
      </c>
      <c r="F2" s="16" t="s">
        <v>152</v>
      </c>
      <c r="G2" s="71" t="s">
        <v>12</v>
      </c>
      <c r="H2" s="16" t="s">
        <v>153</v>
      </c>
      <c r="I2" s="16" t="s">
        <v>16</v>
      </c>
      <c r="J2" s="68" t="s">
        <v>13</v>
      </c>
      <c r="K2" s="71" t="s">
        <v>14</v>
      </c>
      <c r="L2" s="16" t="s">
        <v>154</v>
      </c>
      <c r="M2" s="16" t="s">
        <v>155</v>
      </c>
      <c r="N2" s="68" t="s">
        <v>15</v>
      </c>
      <c r="O2" s="68" t="s">
        <v>16</v>
      </c>
      <c r="P2" s="16" t="s">
        <v>156</v>
      </c>
      <c r="Q2" s="69" t="s">
        <v>157</v>
      </c>
    </row>
    <row r="3" ht="15.75" customHeight="1">
      <c r="A3" s="70">
        <v>44663.723357615745</v>
      </c>
      <c r="B3" s="16" t="s">
        <v>21</v>
      </c>
      <c r="C3" s="67" t="s">
        <v>10</v>
      </c>
      <c r="D3" s="68" t="s">
        <v>158</v>
      </c>
      <c r="E3" s="16" t="s">
        <v>159</v>
      </c>
      <c r="F3" s="16" t="s">
        <v>160</v>
      </c>
      <c r="G3" s="71" t="s">
        <v>23</v>
      </c>
      <c r="H3" s="16" t="s">
        <v>161</v>
      </c>
      <c r="I3" s="16" t="s">
        <v>16</v>
      </c>
      <c r="J3" s="68" t="s">
        <v>13</v>
      </c>
      <c r="K3" s="68" t="s">
        <v>13</v>
      </c>
      <c r="L3" s="16" t="s">
        <v>162</v>
      </c>
      <c r="M3" s="16" t="s">
        <v>163</v>
      </c>
      <c r="N3" s="68" t="s">
        <v>15</v>
      </c>
      <c r="O3" s="68" t="s">
        <v>16</v>
      </c>
      <c r="P3" s="16" t="s">
        <v>164</v>
      </c>
      <c r="Q3" s="69" t="s">
        <v>165</v>
      </c>
    </row>
    <row r="4" ht="15.75" customHeight="1">
      <c r="A4" s="70">
        <v>44663.78903184028</v>
      </c>
      <c r="B4" s="16" t="s">
        <v>9</v>
      </c>
      <c r="C4" s="67" t="s">
        <v>10</v>
      </c>
      <c r="D4" s="68" t="s">
        <v>11</v>
      </c>
      <c r="E4" s="16" t="s">
        <v>166</v>
      </c>
      <c r="F4" s="16" t="s">
        <v>167</v>
      </c>
      <c r="G4" s="71" t="s">
        <v>12</v>
      </c>
      <c r="H4" s="16" t="s">
        <v>168</v>
      </c>
      <c r="I4" s="16" t="s">
        <v>16</v>
      </c>
      <c r="J4" s="71" t="s">
        <v>14</v>
      </c>
      <c r="K4" s="68" t="s">
        <v>13</v>
      </c>
      <c r="L4" s="16" t="s">
        <v>169</v>
      </c>
      <c r="M4" s="16" t="s">
        <v>170</v>
      </c>
      <c r="N4" s="68" t="s">
        <v>15</v>
      </c>
      <c r="O4" s="68" t="s">
        <v>16</v>
      </c>
      <c r="P4" s="16" t="s">
        <v>171</v>
      </c>
      <c r="Q4" s="69" t="s">
        <v>172</v>
      </c>
    </row>
    <row r="5" ht="15.75" customHeight="1">
      <c r="A5" s="70">
        <v>44664.871103819445</v>
      </c>
      <c r="B5" s="16" t="s">
        <v>21</v>
      </c>
      <c r="C5" s="67" t="s">
        <v>10</v>
      </c>
      <c r="D5" s="68" t="s">
        <v>173</v>
      </c>
      <c r="E5" s="16" t="s">
        <v>174</v>
      </c>
      <c r="F5" s="16" t="s">
        <v>160</v>
      </c>
      <c r="G5" s="71" t="s">
        <v>34</v>
      </c>
      <c r="H5" s="16" t="s">
        <v>175</v>
      </c>
      <c r="I5" s="16" t="s">
        <v>175</v>
      </c>
      <c r="J5" s="68" t="s">
        <v>13</v>
      </c>
      <c r="K5" s="68" t="s">
        <v>13</v>
      </c>
      <c r="L5" s="16" t="s">
        <v>176</v>
      </c>
      <c r="M5" s="16" t="s">
        <v>177</v>
      </c>
      <c r="N5" s="68" t="s">
        <v>24</v>
      </c>
      <c r="O5" s="68" t="s">
        <v>15</v>
      </c>
      <c r="P5" s="16" t="s">
        <v>178</v>
      </c>
      <c r="Q5" s="69" t="s">
        <v>179</v>
      </c>
    </row>
    <row r="6" ht="15.75" customHeight="1">
      <c r="A6" s="70">
        <v>44670.46155940973</v>
      </c>
      <c r="B6" s="16" t="s">
        <v>9</v>
      </c>
      <c r="C6" s="67" t="s">
        <v>10</v>
      </c>
      <c r="D6" s="68" t="s">
        <v>40</v>
      </c>
      <c r="E6" s="16" t="s">
        <v>174</v>
      </c>
      <c r="F6" s="16" t="s">
        <v>49</v>
      </c>
      <c r="G6" s="71" t="s">
        <v>34</v>
      </c>
      <c r="H6" s="16" t="s">
        <v>180</v>
      </c>
      <c r="I6" s="16" t="s">
        <v>15</v>
      </c>
      <c r="J6" s="71" t="s">
        <v>41</v>
      </c>
      <c r="K6" s="71" t="s">
        <v>14</v>
      </c>
      <c r="L6" s="16" t="s">
        <v>181</v>
      </c>
      <c r="M6" s="16" t="s">
        <v>182</v>
      </c>
      <c r="N6" s="68" t="s">
        <v>15</v>
      </c>
      <c r="O6" s="68" t="s">
        <v>16</v>
      </c>
      <c r="P6" s="16" t="s">
        <v>183</v>
      </c>
      <c r="Q6" s="69" t="s">
        <v>184</v>
      </c>
    </row>
    <row r="7" ht="15.75" customHeight="1">
      <c r="A7" s="70">
        <v>44670.46519177083</v>
      </c>
      <c r="B7" s="16" t="s">
        <v>9</v>
      </c>
      <c r="C7" s="67" t="s">
        <v>10</v>
      </c>
      <c r="D7" s="68" t="s">
        <v>43</v>
      </c>
      <c r="E7" s="16" t="s">
        <v>185</v>
      </c>
      <c r="F7" s="16" t="s">
        <v>186</v>
      </c>
      <c r="G7" s="71" t="s">
        <v>12</v>
      </c>
      <c r="H7" s="16" t="s">
        <v>187</v>
      </c>
      <c r="I7" s="16" t="s">
        <v>16</v>
      </c>
      <c r="J7" s="68" t="s">
        <v>13</v>
      </c>
      <c r="K7" s="71" t="s">
        <v>41</v>
      </c>
      <c r="L7" s="16" t="s">
        <v>169</v>
      </c>
      <c r="M7" s="16" t="s">
        <v>188</v>
      </c>
      <c r="N7" s="68" t="s">
        <v>15</v>
      </c>
      <c r="O7" s="68" t="s">
        <v>15</v>
      </c>
      <c r="P7" s="16" t="s">
        <v>156</v>
      </c>
      <c r="Q7" s="69" t="s">
        <v>189</v>
      </c>
    </row>
    <row r="8" ht="15.75" customHeight="1">
      <c r="A8" s="70">
        <v>44670.485184375</v>
      </c>
      <c r="B8" s="16" t="s">
        <v>21</v>
      </c>
      <c r="C8" s="72" t="s">
        <v>10</v>
      </c>
      <c r="D8" s="68" t="s">
        <v>11</v>
      </c>
      <c r="E8" s="16" t="s">
        <v>190</v>
      </c>
      <c r="F8" s="16" t="s">
        <v>191</v>
      </c>
      <c r="G8" s="71" t="s">
        <v>12</v>
      </c>
      <c r="H8" s="16" t="s">
        <v>192</v>
      </c>
      <c r="I8" s="16" t="s">
        <v>175</v>
      </c>
      <c r="J8" s="71" t="s">
        <v>14</v>
      </c>
      <c r="K8" s="71" t="s">
        <v>23</v>
      </c>
      <c r="L8" s="16" t="s">
        <v>193</v>
      </c>
      <c r="M8" s="16" t="s">
        <v>192</v>
      </c>
      <c r="N8" s="68" t="s">
        <v>16</v>
      </c>
      <c r="O8" s="68" t="s">
        <v>16</v>
      </c>
      <c r="P8" s="16" t="s">
        <v>194</v>
      </c>
      <c r="Q8" s="69" t="s">
        <v>192</v>
      </c>
    </row>
    <row r="9" ht="15.75" customHeight="1">
      <c r="A9" s="70">
        <v>44670.569314837965</v>
      </c>
      <c r="B9" s="16" t="s">
        <v>21</v>
      </c>
      <c r="C9" s="67" t="s">
        <v>10</v>
      </c>
      <c r="D9" s="68" t="s">
        <v>11</v>
      </c>
      <c r="E9" s="16" t="s">
        <v>159</v>
      </c>
      <c r="F9" s="16" t="s">
        <v>195</v>
      </c>
      <c r="G9" s="71" t="s">
        <v>12</v>
      </c>
      <c r="H9" s="16" t="s">
        <v>111</v>
      </c>
      <c r="I9" s="16" t="s">
        <v>175</v>
      </c>
      <c r="J9" s="71" t="s">
        <v>41</v>
      </c>
      <c r="K9" s="71" t="s">
        <v>41</v>
      </c>
      <c r="L9" s="16" t="s">
        <v>196</v>
      </c>
      <c r="M9" s="16" t="s">
        <v>175</v>
      </c>
      <c r="N9" s="68" t="s">
        <v>15</v>
      </c>
      <c r="O9" s="68" t="s">
        <v>16</v>
      </c>
      <c r="P9" s="16" t="s">
        <v>197</v>
      </c>
      <c r="Q9" s="69" t="s">
        <v>198</v>
      </c>
    </row>
    <row r="10" ht="15.75" customHeight="1">
      <c r="A10" s="70">
        <v>44670.57141056713</v>
      </c>
      <c r="B10" s="16" t="s">
        <v>9</v>
      </c>
      <c r="C10" s="67" t="s">
        <v>10</v>
      </c>
      <c r="D10" s="68" t="s">
        <v>11</v>
      </c>
      <c r="E10" s="16" t="s">
        <v>199</v>
      </c>
      <c r="F10" s="16" t="s">
        <v>27</v>
      </c>
      <c r="G10" s="71" t="s">
        <v>12</v>
      </c>
      <c r="H10" s="16" t="s">
        <v>200</v>
      </c>
      <c r="I10" s="16" t="s">
        <v>175</v>
      </c>
      <c r="J10" s="71" t="s">
        <v>14</v>
      </c>
      <c r="K10" s="71" t="s">
        <v>41</v>
      </c>
      <c r="L10" s="16" t="s">
        <v>181</v>
      </c>
      <c r="M10" s="16" t="s">
        <v>201</v>
      </c>
      <c r="N10" s="68" t="s">
        <v>24</v>
      </c>
      <c r="O10" s="68" t="s">
        <v>15</v>
      </c>
      <c r="P10" s="16" t="s">
        <v>202</v>
      </c>
      <c r="Q10" s="69" t="s">
        <v>203</v>
      </c>
    </row>
    <row r="11" ht="15.75" customHeight="1">
      <c r="A11" s="70">
        <v>44670.618936307874</v>
      </c>
      <c r="B11" s="16" t="s">
        <v>21</v>
      </c>
      <c r="C11" s="67" t="s">
        <v>10</v>
      </c>
      <c r="D11" s="68" t="s">
        <v>11</v>
      </c>
      <c r="E11" s="16" t="s">
        <v>166</v>
      </c>
      <c r="F11" s="16" t="s">
        <v>204</v>
      </c>
      <c r="G11" s="71" t="s">
        <v>34</v>
      </c>
      <c r="H11" s="16" t="s">
        <v>205</v>
      </c>
      <c r="I11" s="16" t="s">
        <v>16</v>
      </c>
      <c r="J11" s="68" t="s">
        <v>13</v>
      </c>
      <c r="K11" s="71" t="s">
        <v>14</v>
      </c>
      <c r="L11" s="16" t="s">
        <v>206</v>
      </c>
      <c r="M11" s="16" t="s">
        <v>207</v>
      </c>
      <c r="N11" s="68" t="s">
        <v>16</v>
      </c>
      <c r="O11" s="68" t="s">
        <v>16</v>
      </c>
      <c r="P11" s="16" t="s">
        <v>208</v>
      </c>
      <c r="Q11" s="69" t="s">
        <v>209</v>
      </c>
    </row>
    <row r="12" ht="15.75" customHeight="1">
      <c r="A12" s="73">
        <v>44658.25940668982</v>
      </c>
      <c r="B12" s="16" t="s">
        <v>9</v>
      </c>
      <c r="C12" s="67" t="s">
        <v>10</v>
      </c>
      <c r="D12" s="68" t="s">
        <v>30</v>
      </c>
      <c r="E12" s="16" t="s">
        <v>210</v>
      </c>
      <c r="F12" s="16" t="s">
        <v>211</v>
      </c>
      <c r="G12" s="71" t="s">
        <v>23</v>
      </c>
      <c r="H12" s="16" t="s">
        <v>212</v>
      </c>
      <c r="I12" s="16" t="s">
        <v>15</v>
      </c>
      <c r="J12" s="71" t="s">
        <v>23</v>
      </c>
      <c r="K12" s="71" t="s">
        <v>14</v>
      </c>
      <c r="L12" s="16" t="s">
        <v>213</v>
      </c>
      <c r="M12" s="16" t="s">
        <v>214</v>
      </c>
      <c r="N12" s="68" t="s">
        <v>15</v>
      </c>
      <c r="O12" s="68" t="s">
        <v>15</v>
      </c>
      <c r="P12" s="16" t="s">
        <v>215</v>
      </c>
      <c r="Q12" s="69" t="s">
        <v>216</v>
      </c>
      <c r="R12" s="16"/>
      <c r="S12" s="16"/>
      <c r="T12" s="16"/>
      <c r="U12" s="16"/>
      <c r="V12" s="16"/>
      <c r="W12" s="16"/>
      <c r="X12" s="16"/>
      <c r="Y12" s="16"/>
      <c r="Z12" s="16"/>
      <c r="AA12" s="16"/>
      <c r="AB12" s="16"/>
      <c r="AC12" s="16"/>
      <c r="AD12" s="16"/>
      <c r="AE12" s="16"/>
      <c r="AF12" s="16"/>
      <c r="AG12" s="16"/>
      <c r="AH12" s="16"/>
      <c r="AI12" s="16"/>
      <c r="AJ12" s="16"/>
      <c r="AK12" s="16"/>
    </row>
    <row r="13" ht="15.75" customHeight="1">
      <c r="A13" s="73">
        <v>44658.310506168986</v>
      </c>
      <c r="B13" s="16" t="s">
        <v>9</v>
      </c>
      <c r="C13" s="67" t="s">
        <v>10</v>
      </c>
      <c r="D13" s="68" t="s">
        <v>217</v>
      </c>
      <c r="E13" s="16" t="s">
        <v>159</v>
      </c>
      <c r="F13" s="16" t="s">
        <v>218</v>
      </c>
      <c r="G13" s="74">
        <v>0.0</v>
      </c>
      <c r="H13" s="16" t="s">
        <v>219</v>
      </c>
      <c r="I13" s="16" t="s">
        <v>16</v>
      </c>
      <c r="J13" s="71" t="s">
        <v>23</v>
      </c>
      <c r="K13" s="68" t="s">
        <v>13</v>
      </c>
      <c r="L13" s="16" t="s">
        <v>220</v>
      </c>
      <c r="M13" s="16" t="s">
        <v>221</v>
      </c>
      <c r="N13" s="68" t="s">
        <v>24</v>
      </c>
      <c r="O13" s="68" t="s">
        <v>15</v>
      </c>
      <c r="P13" s="16" t="s">
        <v>222</v>
      </c>
      <c r="Q13" s="69" t="s">
        <v>223</v>
      </c>
      <c r="R13" s="16"/>
      <c r="S13" s="16"/>
      <c r="T13" s="16"/>
      <c r="U13" s="16"/>
      <c r="V13" s="16"/>
      <c r="W13" s="16"/>
      <c r="X13" s="16"/>
      <c r="Y13" s="16"/>
      <c r="Z13" s="16"/>
      <c r="AA13" s="16"/>
      <c r="AB13" s="16"/>
      <c r="AC13" s="16"/>
      <c r="AD13" s="16"/>
      <c r="AE13" s="16"/>
      <c r="AF13" s="16"/>
      <c r="AG13" s="16"/>
      <c r="AH13" s="16"/>
      <c r="AI13" s="16"/>
      <c r="AJ13" s="16"/>
      <c r="AK13" s="16"/>
    </row>
    <row r="14" ht="15.75" customHeight="1">
      <c r="A14" s="70">
        <v>44663.58431709491</v>
      </c>
      <c r="B14" s="16" t="s">
        <v>21</v>
      </c>
      <c r="C14" s="67" t="s">
        <v>10</v>
      </c>
      <c r="D14" s="68" t="s">
        <v>224</v>
      </c>
      <c r="E14" s="16" t="s">
        <v>190</v>
      </c>
      <c r="F14" s="16" t="s">
        <v>49</v>
      </c>
      <c r="G14" s="71" t="s">
        <v>12</v>
      </c>
      <c r="H14" s="16" t="s">
        <v>225</v>
      </c>
      <c r="I14" s="16" t="s">
        <v>16</v>
      </c>
      <c r="J14" s="71" t="s">
        <v>23</v>
      </c>
      <c r="K14" s="71" t="s">
        <v>23</v>
      </c>
      <c r="L14" s="16" t="s">
        <v>226</v>
      </c>
      <c r="M14" s="16" t="s">
        <v>227</v>
      </c>
      <c r="N14" s="68" t="s">
        <v>24</v>
      </c>
      <c r="O14" s="68" t="s">
        <v>16</v>
      </c>
      <c r="P14" s="16" t="s">
        <v>228</v>
      </c>
      <c r="Q14" s="69" t="s">
        <v>229</v>
      </c>
    </row>
    <row r="15" ht="15.75" customHeight="1">
      <c r="A15" s="70">
        <v>44670.5745840625</v>
      </c>
      <c r="B15" s="16" t="s">
        <v>21</v>
      </c>
      <c r="C15" s="72" t="s">
        <v>10</v>
      </c>
      <c r="D15" s="68" t="s">
        <v>30</v>
      </c>
      <c r="E15" s="16" t="s">
        <v>190</v>
      </c>
      <c r="F15" s="16" t="s">
        <v>230</v>
      </c>
      <c r="G15" s="71" t="s">
        <v>23</v>
      </c>
      <c r="H15" s="16" t="s">
        <v>231</v>
      </c>
      <c r="I15" s="16" t="s">
        <v>175</v>
      </c>
      <c r="J15" s="71" t="s">
        <v>23</v>
      </c>
      <c r="K15" s="71" t="s">
        <v>41</v>
      </c>
      <c r="L15" s="16" t="s">
        <v>232</v>
      </c>
      <c r="M15" s="16" t="s">
        <v>233</v>
      </c>
      <c r="N15" s="68" t="s">
        <v>16</v>
      </c>
      <c r="O15" s="68" t="s">
        <v>15</v>
      </c>
      <c r="P15" s="16" t="s">
        <v>202</v>
      </c>
      <c r="Q15" s="69" t="s">
        <v>234</v>
      </c>
    </row>
    <row r="16" ht="15.75" customHeight="1">
      <c r="A16" s="70">
        <v>44670.57561020833</v>
      </c>
      <c r="B16" s="16" t="s">
        <v>9</v>
      </c>
      <c r="C16" s="67" t="s">
        <v>10</v>
      </c>
      <c r="D16" s="68" t="s">
        <v>40</v>
      </c>
      <c r="E16" s="16" t="s">
        <v>235</v>
      </c>
      <c r="F16" s="16" t="s">
        <v>236</v>
      </c>
      <c r="G16" s="68" t="s">
        <v>13</v>
      </c>
      <c r="H16" s="16" t="s">
        <v>237</v>
      </c>
      <c r="I16" s="16" t="s">
        <v>175</v>
      </c>
      <c r="J16" s="68" t="s">
        <v>13</v>
      </c>
      <c r="K16" s="68" t="s">
        <v>13</v>
      </c>
      <c r="L16" s="16" t="s">
        <v>238</v>
      </c>
      <c r="M16" s="16" t="s">
        <v>239</v>
      </c>
      <c r="N16" s="68" t="s">
        <v>15</v>
      </c>
      <c r="O16" s="68" t="s">
        <v>16</v>
      </c>
      <c r="P16" s="16" t="s">
        <v>240</v>
      </c>
      <c r="Q16" s="69" t="s">
        <v>237</v>
      </c>
    </row>
    <row r="17" ht="15.75" customHeight="1">
      <c r="A17" s="70">
        <v>44670.577911064815</v>
      </c>
      <c r="B17" s="16" t="s">
        <v>21</v>
      </c>
      <c r="C17" s="67" t="s">
        <v>10</v>
      </c>
      <c r="D17" s="68" t="s">
        <v>241</v>
      </c>
      <c r="E17" s="16" t="s">
        <v>174</v>
      </c>
      <c r="F17" s="16" t="s">
        <v>242</v>
      </c>
      <c r="G17" s="71" t="s">
        <v>12</v>
      </c>
      <c r="H17" s="16" t="s">
        <v>243</v>
      </c>
      <c r="I17" s="16" t="s">
        <v>16</v>
      </c>
      <c r="J17" s="71" t="s">
        <v>41</v>
      </c>
      <c r="K17" s="68">
        <v>0.0</v>
      </c>
      <c r="L17" s="16" t="s">
        <v>244</v>
      </c>
      <c r="M17" s="16" t="s">
        <v>125</v>
      </c>
      <c r="N17" s="68" t="s">
        <v>15</v>
      </c>
      <c r="O17" s="68" t="s">
        <v>15</v>
      </c>
      <c r="P17" s="16" t="s">
        <v>245</v>
      </c>
      <c r="Q17" s="69" t="s">
        <v>246</v>
      </c>
    </row>
    <row r="18" ht="15.75" customHeight="1">
      <c r="A18" s="70">
        <v>44670.58989456018</v>
      </c>
      <c r="B18" s="16" t="s">
        <v>21</v>
      </c>
      <c r="C18" s="67" t="s">
        <v>10</v>
      </c>
      <c r="D18" s="68" t="s">
        <v>247</v>
      </c>
      <c r="E18" s="16" t="s">
        <v>248</v>
      </c>
      <c r="F18" s="16" t="s">
        <v>195</v>
      </c>
      <c r="G18" s="68" t="s">
        <v>13</v>
      </c>
      <c r="H18" s="16" t="s">
        <v>249</v>
      </c>
      <c r="I18" s="16" t="s">
        <v>175</v>
      </c>
      <c r="J18" s="68" t="s">
        <v>13</v>
      </c>
      <c r="K18" s="71" t="s">
        <v>41</v>
      </c>
      <c r="L18" s="16" t="s">
        <v>181</v>
      </c>
      <c r="M18" s="16" t="s">
        <v>250</v>
      </c>
      <c r="N18" s="68" t="s">
        <v>15</v>
      </c>
      <c r="O18" s="68" t="s">
        <v>16</v>
      </c>
      <c r="P18" s="16" t="s">
        <v>251</v>
      </c>
      <c r="Q18" s="69" t="s">
        <v>252</v>
      </c>
    </row>
    <row r="19" ht="15.75" customHeight="1">
      <c r="A19" s="70">
        <v>44671.31330384259</v>
      </c>
      <c r="B19" s="16" t="s">
        <v>21</v>
      </c>
      <c r="C19" s="67" t="s">
        <v>10</v>
      </c>
      <c r="D19" s="68" t="s">
        <v>44</v>
      </c>
      <c r="E19" s="16" t="s">
        <v>199</v>
      </c>
      <c r="F19" s="16" t="s">
        <v>253</v>
      </c>
      <c r="G19" s="68" t="s">
        <v>13</v>
      </c>
      <c r="H19" s="16" t="s">
        <v>254</v>
      </c>
      <c r="I19" s="16" t="s">
        <v>15</v>
      </c>
      <c r="J19" s="71" t="s">
        <v>41</v>
      </c>
      <c r="K19" s="71" t="s">
        <v>41</v>
      </c>
      <c r="L19" s="16" t="s">
        <v>255</v>
      </c>
      <c r="M19" s="16" t="s">
        <v>256</v>
      </c>
      <c r="N19" s="68" t="s">
        <v>16</v>
      </c>
      <c r="O19" s="68" t="s">
        <v>16</v>
      </c>
      <c r="P19" s="16" t="s">
        <v>194</v>
      </c>
      <c r="Q19" s="69" t="s">
        <v>257</v>
      </c>
    </row>
    <row r="20" ht="15.75" customHeight="1">
      <c r="A20" s="70">
        <v>44671.3145614699</v>
      </c>
      <c r="B20" s="16" t="s">
        <v>9</v>
      </c>
      <c r="C20" s="67" t="s">
        <v>10</v>
      </c>
      <c r="D20" s="68" t="s">
        <v>46</v>
      </c>
      <c r="E20" s="16" t="s">
        <v>258</v>
      </c>
      <c r="F20" s="16" t="s">
        <v>259</v>
      </c>
      <c r="G20" s="68" t="s">
        <v>13</v>
      </c>
      <c r="H20" s="16" t="s">
        <v>260</v>
      </c>
      <c r="I20" s="16" t="s">
        <v>16</v>
      </c>
      <c r="J20" s="71" t="s">
        <v>41</v>
      </c>
      <c r="K20" s="68" t="s">
        <v>13</v>
      </c>
      <c r="L20" s="16" t="s">
        <v>261</v>
      </c>
      <c r="M20" s="16" t="s">
        <v>262</v>
      </c>
      <c r="N20" s="68" t="s">
        <v>15</v>
      </c>
      <c r="O20" s="68" t="s">
        <v>15</v>
      </c>
      <c r="P20" s="16" t="s">
        <v>263</v>
      </c>
      <c r="Q20" s="69" t="s">
        <v>264</v>
      </c>
    </row>
    <row r="21" ht="15.75" customHeight="1">
      <c r="A21" s="70">
        <v>44671.31619315972</v>
      </c>
      <c r="B21" s="16" t="s">
        <v>21</v>
      </c>
      <c r="C21" s="67" t="s">
        <v>10</v>
      </c>
      <c r="D21" s="68" t="s">
        <v>11</v>
      </c>
      <c r="E21" s="16" t="s">
        <v>159</v>
      </c>
      <c r="F21" s="16" t="s">
        <v>265</v>
      </c>
      <c r="G21" s="68" t="s">
        <v>13</v>
      </c>
      <c r="H21" s="16" t="s">
        <v>115</v>
      </c>
      <c r="I21" s="16" t="s">
        <v>15</v>
      </c>
      <c r="J21" s="68" t="s">
        <v>13</v>
      </c>
      <c r="K21" s="68" t="s">
        <v>13</v>
      </c>
      <c r="L21" s="16" t="s">
        <v>181</v>
      </c>
      <c r="M21" s="16" t="s">
        <v>266</v>
      </c>
      <c r="N21" s="68" t="s">
        <v>15</v>
      </c>
      <c r="O21" s="68" t="s">
        <v>16</v>
      </c>
      <c r="P21" s="16" t="s">
        <v>267</v>
      </c>
      <c r="Q21" s="69" t="s">
        <v>268</v>
      </c>
    </row>
    <row r="22" ht="15.75" customHeight="1">
      <c r="A22" s="70">
        <v>44671.31810615741</v>
      </c>
      <c r="B22" s="16" t="s">
        <v>9</v>
      </c>
      <c r="C22" s="72" t="s">
        <v>10</v>
      </c>
      <c r="D22" s="68" t="s">
        <v>44</v>
      </c>
      <c r="E22" s="16" t="s">
        <v>159</v>
      </c>
      <c r="F22" s="16" t="s">
        <v>39</v>
      </c>
      <c r="G22" s="71" t="s">
        <v>12</v>
      </c>
      <c r="H22" s="16" t="s">
        <v>175</v>
      </c>
      <c r="I22" s="16" t="s">
        <v>15</v>
      </c>
      <c r="J22" s="71" t="s">
        <v>41</v>
      </c>
      <c r="K22" s="71" t="s">
        <v>41</v>
      </c>
      <c r="L22" s="16" t="s">
        <v>269</v>
      </c>
      <c r="M22" s="16" t="s">
        <v>270</v>
      </c>
      <c r="N22" s="68" t="s">
        <v>15</v>
      </c>
      <c r="O22" s="68" t="s">
        <v>16</v>
      </c>
      <c r="P22" s="16" t="s">
        <v>271</v>
      </c>
      <c r="Q22" s="69" t="s">
        <v>272</v>
      </c>
    </row>
    <row r="23" ht="15.75" customHeight="1">
      <c r="A23" s="70">
        <v>44671.31830932871</v>
      </c>
      <c r="B23" s="16" t="s">
        <v>9</v>
      </c>
      <c r="C23" s="67" t="s">
        <v>10</v>
      </c>
      <c r="D23" s="68" t="s">
        <v>40</v>
      </c>
      <c r="E23" s="16" t="s">
        <v>273</v>
      </c>
      <c r="F23" s="16" t="s">
        <v>191</v>
      </c>
      <c r="G23" s="71" t="s">
        <v>34</v>
      </c>
      <c r="H23" s="16" t="s">
        <v>274</v>
      </c>
      <c r="I23" s="16" t="s">
        <v>175</v>
      </c>
      <c r="J23" s="71" t="s">
        <v>41</v>
      </c>
      <c r="K23" s="71" t="s">
        <v>23</v>
      </c>
      <c r="L23" s="16" t="s">
        <v>275</v>
      </c>
      <c r="M23" s="16" t="s">
        <v>276</v>
      </c>
      <c r="N23" s="68" t="s">
        <v>15</v>
      </c>
      <c r="O23" s="68" t="s">
        <v>16</v>
      </c>
      <c r="P23" s="16" t="s">
        <v>240</v>
      </c>
      <c r="Q23" s="69" t="s">
        <v>277</v>
      </c>
    </row>
    <row r="24" ht="15.75" customHeight="1">
      <c r="A24" s="70">
        <v>44671.31869666667</v>
      </c>
      <c r="B24" s="16" t="s">
        <v>9</v>
      </c>
      <c r="C24" s="67" t="s">
        <v>10</v>
      </c>
      <c r="D24" s="68" t="s">
        <v>30</v>
      </c>
      <c r="E24" s="16" t="s">
        <v>159</v>
      </c>
      <c r="F24" s="16" t="s">
        <v>278</v>
      </c>
      <c r="G24" s="68">
        <v>0.0</v>
      </c>
      <c r="H24" s="16" t="s">
        <v>175</v>
      </c>
      <c r="I24" s="16" t="s">
        <v>15</v>
      </c>
      <c r="J24" s="71" t="s">
        <v>41</v>
      </c>
      <c r="K24" s="71" t="s">
        <v>23</v>
      </c>
      <c r="L24" s="16" t="s">
        <v>269</v>
      </c>
      <c r="M24" s="16" t="s">
        <v>175</v>
      </c>
      <c r="N24" s="68" t="s">
        <v>15</v>
      </c>
      <c r="O24" s="68" t="s">
        <v>15</v>
      </c>
      <c r="P24" s="16" t="s">
        <v>202</v>
      </c>
      <c r="Q24" s="69" t="s">
        <v>175</v>
      </c>
    </row>
    <row r="25" ht="15.75" customHeight="1">
      <c r="A25" s="73">
        <v>44658.220323738424</v>
      </c>
      <c r="B25" s="16" t="s">
        <v>21</v>
      </c>
      <c r="C25" s="67" t="s">
        <v>10</v>
      </c>
      <c r="D25" s="68" t="s">
        <v>55</v>
      </c>
      <c r="E25" s="16" t="s">
        <v>159</v>
      </c>
      <c r="F25" s="16" t="s">
        <v>279</v>
      </c>
      <c r="G25" s="71" t="s">
        <v>34</v>
      </c>
      <c r="H25" s="16" t="s">
        <v>280</v>
      </c>
      <c r="I25" s="16" t="s">
        <v>175</v>
      </c>
      <c r="J25" s="71" t="s">
        <v>23</v>
      </c>
      <c r="K25" s="71" t="s">
        <v>23</v>
      </c>
      <c r="L25" s="16" t="s">
        <v>169</v>
      </c>
      <c r="M25" s="16" t="s">
        <v>281</v>
      </c>
      <c r="N25" s="68" t="s">
        <v>15</v>
      </c>
      <c r="O25" s="68" t="s">
        <v>15</v>
      </c>
      <c r="P25" s="16" t="s">
        <v>282</v>
      </c>
      <c r="Q25" s="69" t="s">
        <v>283</v>
      </c>
      <c r="R25" s="16"/>
      <c r="S25" s="16"/>
      <c r="T25" s="16"/>
      <c r="U25" s="16"/>
      <c r="V25" s="16"/>
      <c r="W25" s="16"/>
      <c r="X25" s="16"/>
      <c r="Y25" s="16"/>
      <c r="Z25" s="16"/>
      <c r="AA25" s="16"/>
      <c r="AB25" s="16"/>
      <c r="AC25" s="16"/>
      <c r="AD25" s="16"/>
      <c r="AE25" s="16"/>
      <c r="AF25" s="16"/>
      <c r="AG25" s="16"/>
      <c r="AH25" s="16"/>
      <c r="AI25" s="16"/>
      <c r="AJ25" s="16"/>
      <c r="AK25" s="16"/>
    </row>
    <row r="26" ht="15.75" customHeight="1">
      <c r="A26" s="73">
        <v>44658.2207175463</v>
      </c>
      <c r="B26" s="16" t="s">
        <v>9</v>
      </c>
      <c r="C26" s="67" t="s">
        <v>10</v>
      </c>
      <c r="D26" s="68" t="s">
        <v>30</v>
      </c>
      <c r="E26" s="16" t="s">
        <v>190</v>
      </c>
      <c r="F26" s="16" t="s">
        <v>284</v>
      </c>
      <c r="G26" s="71" t="s">
        <v>34</v>
      </c>
      <c r="H26" s="16" t="s">
        <v>285</v>
      </c>
      <c r="I26" s="16" t="s">
        <v>15</v>
      </c>
      <c r="J26" s="71" t="s">
        <v>23</v>
      </c>
      <c r="K26" s="68" t="s">
        <v>13</v>
      </c>
      <c r="L26" s="16" t="s">
        <v>286</v>
      </c>
      <c r="M26" s="16" t="s">
        <v>287</v>
      </c>
      <c r="N26" s="68" t="s">
        <v>15</v>
      </c>
      <c r="O26" s="68" t="s">
        <v>16</v>
      </c>
      <c r="P26" s="16" t="s">
        <v>288</v>
      </c>
      <c r="Q26" s="69" t="s">
        <v>264</v>
      </c>
      <c r="R26" s="16"/>
      <c r="S26" s="16"/>
      <c r="T26" s="16"/>
      <c r="U26" s="16"/>
      <c r="V26" s="16"/>
      <c r="W26" s="16"/>
      <c r="X26" s="16"/>
      <c r="Y26" s="16"/>
      <c r="Z26" s="16"/>
      <c r="AA26" s="16"/>
      <c r="AB26" s="16"/>
      <c r="AC26" s="16"/>
      <c r="AD26" s="16"/>
      <c r="AE26" s="16"/>
      <c r="AF26" s="16"/>
      <c r="AG26" s="16"/>
      <c r="AH26" s="16"/>
      <c r="AI26" s="16"/>
      <c r="AJ26" s="16"/>
      <c r="AK26" s="16"/>
    </row>
    <row r="27" ht="15.75" customHeight="1">
      <c r="A27" s="73">
        <v>44658.221367314814</v>
      </c>
      <c r="B27" s="16" t="s">
        <v>9</v>
      </c>
      <c r="C27" s="67" t="s">
        <v>10</v>
      </c>
      <c r="D27" s="68" t="s">
        <v>11</v>
      </c>
      <c r="E27" s="16" t="s">
        <v>199</v>
      </c>
      <c r="F27" s="16" t="s">
        <v>42</v>
      </c>
      <c r="G27" s="68" t="s">
        <v>13</v>
      </c>
      <c r="H27" s="16" t="s">
        <v>289</v>
      </c>
      <c r="I27" s="16" t="s">
        <v>175</v>
      </c>
      <c r="J27" s="68" t="s">
        <v>13</v>
      </c>
      <c r="K27" s="68" t="s">
        <v>13</v>
      </c>
      <c r="L27" s="16" t="s">
        <v>290</v>
      </c>
      <c r="M27" s="16" t="s">
        <v>291</v>
      </c>
      <c r="N27" s="68" t="s">
        <v>16</v>
      </c>
      <c r="O27" s="68" t="s">
        <v>15</v>
      </c>
      <c r="P27" s="16" t="s">
        <v>292</v>
      </c>
      <c r="Q27" s="69" t="s">
        <v>293</v>
      </c>
      <c r="R27" s="16"/>
      <c r="S27" s="16"/>
      <c r="T27" s="16"/>
      <c r="U27" s="16"/>
      <c r="V27" s="16"/>
      <c r="W27" s="16"/>
      <c r="X27" s="16"/>
      <c r="Y27" s="16"/>
      <c r="Z27" s="16"/>
      <c r="AA27" s="16"/>
      <c r="AB27" s="16"/>
      <c r="AC27" s="16"/>
      <c r="AD27" s="16"/>
      <c r="AE27" s="16"/>
      <c r="AF27" s="16"/>
      <c r="AG27" s="16"/>
      <c r="AH27" s="16"/>
      <c r="AI27" s="16"/>
      <c r="AJ27" s="16"/>
      <c r="AK27" s="16"/>
    </row>
    <row r="28" ht="15.75" customHeight="1">
      <c r="A28" s="73">
        <v>44658.22169068287</v>
      </c>
      <c r="B28" s="16" t="s">
        <v>9</v>
      </c>
      <c r="C28" s="67" t="s">
        <v>10</v>
      </c>
      <c r="D28" s="68" t="s">
        <v>30</v>
      </c>
      <c r="E28" s="16" t="s">
        <v>190</v>
      </c>
      <c r="F28" s="16" t="s">
        <v>294</v>
      </c>
      <c r="G28" s="74">
        <v>0.0</v>
      </c>
      <c r="H28" s="16" t="s">
        <v>175</v>
      </c>
      <c r="I28" s="16" t="s">
        <v>16</v>
      </c>
      <c r="J28" s="71" t="s">
        <v>23</v>
      </c>
      <c r="K28" s="68" t="s">
        <v>13</v>
      </c>
      <c r="L28" s="16" t="s">
        <v>269</v>
      </c>
      <c r="M28" s="16" t="s">
        <v>175</v>
      </c>
      <c r="N28" s="68" t="s">
        <v>16</v>
      </c>
      <c r="O28" s="68" t="s">
        <v>15</v>
      </c>
      <c r="P28" s="16" t="s">
        <v>178</v>
      </c>
      <c r="Q28" s="69" t="s">
        <v>295</v>
      </c>
      <c r="R28" s="16"/>
      <c r="S28" s="16"/>
      <c r="T28" s="16"/>
      <c r="U28" s="16"/>
      <c r="V28" s="16"/>
      <c r="W28" s="16"/>
      <c r="X28" s="16"/>
      <c r="Y28" s="16"/>
      <c r="Z28" s="16"/>
      <c r="AA28" s="16"/>
      <c r="AB28" s="16"/>
      <c r="AC28" s="16"/>
      <c r="AD28" s="16"/>
      <c r="AE28" s="16"/>
      <c r="AF28" s="16"/>
      <c r="AG28" s="16"/>
      <c r="AH28" s="16"/>
      <c r="AI28" s="16"/>
      <c r="AJ28" s="16"/>
      <c r="AK28" s="16"/>
    </row>
    <row r="29" ht="15.75" customHeight="1">
      <c r="A29" s="73">
        <v>44658.221782106484</v>
      </c>
      <c r="B29" s="16" t="s">
        <v>21</v>
      </c>
      <c r="C29" s="72" t="s">
        <v>10</v>
      </c>
      <c r="D29" s="68" t="s">
        <v>30</v>
      </c>
      <c r="E29" s="16" t="s">
        <v>199</v>
      </c>
      <c r="F29" s="16" t="s">
        <v>230</v>
      </c>
      <c r="G29" s="71" t="s">
        <v>12</v>
      </c>
      <c r="H29" s="16" t="s">
        <v>175</v>
      </c>
      <c r="I29" s="16" t="s">
        <v>15</v>
      </c>
      <c r="J29" s="71" t="s">
        <v>41</v>
      </c>
      <c r="K29" s="68" t="s">
        <v>13</v>
      </c>
      <c r="L29" s="16" t="s">
        <v>296</v>
      </c>
      <c r="M29" s="16" t="s">
        <v>297</v>
      </c>
      <c r="N29" s="68" t="s">
        <v>15</v>
      </c>
      <c r="O29" s="68" t="s">
        <v>15</v>
      </c>
      <c r="P29" s="16" t="s">
        <v>298</v>
      </c>
      <c r="Q29" s="69" t="s">
        <v>175</v>
      </c>
      <c r="R29" s="16"/>
      <c r="S29" s="16"/>
      <c r="T29" s="16"/>
      <c r="U29" s="16"/>
      <c r="V29" s="16"/>
      <c r="W29" s="16"/>
      <c r="X29" s="16"/>
      <c r="Y29" s="16"/>
      <c r="Z29" s="16"/>
      <c r="AA29" s="16"/>
      <c r="AB29" s="16"/>
      <c r="AC29" s="16"/>
      <c r="AD29" s="16"/>
      <c r="AE29" s="16"/>
      <c r="AF29" s="16"/>
      <c r="AG29" s="16"/>
      <c r="AH29" s="16"/>
      <c r="AI29" s="16"/>
      <c r="AJ29" s="16"/>
      <c r="AK29" s="16"/>
    </row>
    <row r="30" ht="15.75" customHeight="1">
      <c r="A30" s="73">
        <v>44658.222250590276</v>
      </c>
      <c r="B30" s="16" t="s">
        <v>21</v>
      </c>
      <c r="C30" s="67" t="s">
        <v>10</v>
      </c>
      <c r="D30" s="68" t="s">
        <v>30</v>
      </c>
      <c r="E30" s="16" t="s">
        <v>199</v>
      </c>
      <c r="F30" s="16" t="s">
        <v>299</v>
      </c>
      <c r="G30" s="71" t="s">
        <v>23</v>
      </c>
      <c r="H30" s="16" t="s">
        <v>175</v>
      </c>
      <c r="I30" s="16" t="s">
        <v>175</v>
      </c>
      <c r="J30" s="68" t="s">
        <v>13</v>
      </c>
      <c r="K30" s="68" t="s">
        <v>13</v>
      </c>
      <c r="L30" s="16" t="s">
        <v>300</v>
      </c>
      <c r="M30" s="16" t="s">
        <v>301</v>
      </c>
      <c r="N30" s="68" t="s">
        <v>16</v>
      </c>
      <c r="O30" s="68" t="s">
        <v>15</v>
      </c>
      <c r="P30" s="16" t="s">
        <v>302</v>
      </c>
      <c r="Q30" s="69" t="s">
        <v>303</v>
      </c>
      <c r="R30" s="16"/>
      <c r="S30" s="16"/>
      <c r="T30" s="16"/>
      <c r="U30" s="16"/>
      <c r="V30" s="16"/>
      <c r="W30" s="16"/>
      <c r="X30" s="16"/>
      <c r="Y30" s="16"/>
      <c r="Z30" s="16"/>
      <c r="AA30" s="16"/>
      <c r="AB30" s="16"/>
      <c r="AC30" s="16"/>
      <c r="AD30" s="16"/>
      <c r="AE30" s="16"/>
      <c r="AF30" s="16"/>
      <c r="AG30" s="16"/>
      <c r="AH30" s="16"/>
      <c r="AI30" s="16"/>
      <c r="AJ30" s="16"/>
      <c r="AK30" s="16"/>
    </row>
    <row r="31" ht="15.75" customHeight="1">
      <c r="A31" s="73">
        <v>44658.22274866898</v>
      </c>
      <c r="B31" s="16" t="s">
        <v>21</v>
      </c>
      <c r="C31" s="67" t="s">
        <v>10</v>
      </c>
      <c r="D31" s="68" t="s">
        <v>30</v>
      </c>
      <c r="E31" s="16" t="s">
        <v>235</v>
      </c>
      <c r="F31" s="16" t="s">
        <v>195</v>
      </c>
      <c r="G31" s="71" t="s">
        <v>34</v>
      </c>
      <c r="H31" s="16" t="s">
        <v>175</v>
      </c>
      <c r="I31" s="16" t="s">
        <v>15</v>
      </c>
      <c r="J31" s="68" t="s">
        <v>13</v>
      </c>
      <c r="K31" s="68" t="s">
        <v>13</v>
      </c>
      <c r="L31" s="16" t="s">
        <v>300</v>
      </c>
      <c r="M31" s="16" t="s">
        <v>304</v>
      </c>
      <c r="N31" s="68" t="s">
        <v>15</v>
      </c>
      <c r="O31" s="68" t="s">
        <v>15</v>
      </c>
      <c r="P31" s="16" t="s">
        <v>292</v>
      </c>
      <c r="Q31" s="69" t="s">
        <v>175</v>
      </c>
      <c r="R31" s="16"/>
      <c r="S31" s="16"/>
      <c r="T31" s="16"/>
      <c r="U31" s="16"/>
      <c r="V31" s="16"/>
      <c r="W31" s="16"/>
      <c r="X31" s="16"/>
      <c r="Y31" s="16"/>
      <c r="Z31" s="16"/>
      <c r="AA31" s="16"/>
      <c r="AB31" s="16"/>
      <c r="AC31" s="16"/>
      <c r="AD31" s="16"/>
      <c r="AE31" s="16"/>
      <c r="AF31" s="16"/>
      <c r="AG31" s="16"/>
      <c r="AH31" s="16"/>
      <c r="AI31" s="16"/>
      <c r="AJ31" s="16"/>
      <c r="AK31" s="16"/>
    </row>
    <row r="32" ht="15.75" customHeight="1">
      <c r="A32" s="73">
        <v>44658.22305202547</v>
      </c>
      <c r="B32" s="16" t="s">
        <v>9</v>
      </c>
      <c r="C32" s="67" t="s">
        <v>10</v>
      </c>
      <c r="D32" s="68" t="s">
        <v>11</v>
      </c>
      <c r="E32" s="16" t="s">
        <v>159</v>
      </c>
      <c r="F32" s="16" t="s">
        <v>305</v>
      </c>
      <c r="G32" s="71" t="s">
        <v>12</v>
      </c>
      <c r="H32" s="16" t="s">
        <v>306</v>
      </c>
      <c r="I32" s="16" t="s">
        <v>175</v>
      </c>
      <c r="J32" s="71" t="s">
        <v>14</v>
      </c>
      <c r="K32" s="71" t="s">
        <v>14</v>
      </c>
      <c r="L32" s="16" t="s">
        <v>181</v>
      </c>
      <c r="M32" s="16" t="s">
        <v>307</v>
      </c>
      <c r="N32" s="68" t="s">
        <v>24</v>
      </c>
      <c r="O32" s="68" t="s">
        <v>15</v>
      </c>
      <c r="P32" s="16" t="s">
        <v>240</v>
      </c>
      <c r="Q32" s="69" t="s">
        <v>308</v>
      </c>
      <c r="R32" s="16"/>
      <c r="S32" s="16"/>
      <c r="T32" s="16"/>
      <c r="U32" s="16"/>
      <c r="V32" s="16"/>
      <c r="W32" s="16"/>
      <c r="X32" s="16"/>
      <c r="Y32" s="16"/>
      <c r="Z32" s="16"/>
      <c r="AA32" s="16"/>
      <c r="AB32" s="16"/>
      <c r="AC32" s="16"/>
      <c r="AD32" s="16"/>
      <c r="AE32" s="16"/>
      <c r="AF32" s="16"/>
      <c r="AG32" s="16"/>
      <c r="AH32" s="16"/>
      <c r="AI32" s="16"/>
      <c r="AJ32" s="16"/>
      <c r="AK32" s="16"/>
    </row>
    <row r="33" ht="15.75" customHeight="1">
      <c r="A33" s="73">
        <v>44658.224044456016</v>
      </c>
      <c r="B33" s="16" t="s">
        <v>35</v>
      </c>
      <c r="C33" s="67" t="s">
        <v>10</v>
      </c>
      <c r="D33" s="68" t="s">
        <v>46</v>
      </c>
      <c r="E33" s="16" t="s">
        <v>309</v>
      </c>
      <c r="F33" s="16" t="s">
        <v>310</v>
      </c>
      <c r="G33" s="71" t="s">
        <v>34</v>
      </c>
      <c r="H33" s="16" t="s">
        <v>311</v>
      </c>
      <c r="I33" s="16" t="s">
        <v>16</v>
      </c>
      <c r="J33" s="71" t="s">
        <v>14</v>
      </c>
      <c r="K33" s="68" t="s">
        <v>13</v>
      </c>
      <c r="L33" s="16" t="s">
        <v>196</v>
      </c>
      <c r="M33" s="16" t="s">
        <v>312</v>
      </c>
      <c r="N33" s="68" t="s">
        <v>16</v>
      </c>
      <c r="O33" s="68" t="s">
        <v>16</v>
      </c>
      <c r="P33" s="16" t="s">
        <v>183</v>
      </c>
      <c r="Q33" s="69" t="s">
        <v>198</v>
      </c>
      <c r="R33" s="16"/>
      <c r="S33" s="16"/>
      <c r="T33" s="16"/>
      <c r="U33" s="16"/>
      <c r="V33" s="16"/>
      <c r="W33" s="16"/>
      <c r="X33" s="16"/>
      <c r="Y33" s="16"/>
      <c r="Z33" s="16"/>
      <c r="AA33" s="16"/>
      <c r="AB33" s="16"/>
      <c r="AC33" s="16"/>
      <c r="AD33" s="16"/>
      <c r="AE33" s="16"/>
      <c r="AF33" s="16"/>
      <c r="AG33" s="16"/>
      <c r="AH33" s="16"/>
      <c r="AI33" s="16"/>
      <c r="AJ33" s="16"/>
      <c r="AK33" s="16"/>
    </row>
    <row r="34" ht="15.75" customHeight="1">
      <c r="A34" s="73">
        <v>44658.28083563657</v>
      </c>
      <c r="B34" s="16" t="s">
        <v>9</v>
      </c>
      <c r="C34" s="67" t="s">
        <v>10</v>
      </c>
      <c r="D34" s="68" t="s">
        <v>313</v>
      </c>
      <c r="E34" s="16" t="s">
        <v>190</v>
      </c>
      <c r="F34" s="16" t="s">
        <v>314</v>
      </c>
      <c r="G34" s="68" t="s">
        <v>13</v>
      </c>
      <c r="H34" s="16" t="s">
        <v>175</v>
      </c>
      <c r="I34" s="16" t="s">
        <v>175</v>
      </c>
      <c r="J34" s="71" t="s">
        <v>41</v>
      </c>
      <c r="K34" s="71" t="s">
        <v>41</v>
      </c>
      <c r="L34" s="16" t="s">
        <v>269</v>
      </c>
      <c r="M34" s="16" t="s">
        <v>175</v>
      </c>
      <c r="N34" s="68" t="s">
        <v>16</v>
      </c>
      <c r="O34" s="68" t="s">
        <v>15</v>
      </c>
      <c r="P34" s="16" t="s">
        <v>315</v>
      </c>
      <c r="Q34" s="69" t="s">
        <v>175</v>
      </c>
      <c r="R34" s="16"/>
      <c r="S34" s="16"/>
      <c r="T34" s="16"/>
      <c r="U34" s="16"/>
      <c r="V34" s="16"/>
      <c r="W34" s="16"/>
      <c r="X34" s="16"/>
      <c r="Y34" s="16"/>
      <c r="Z34" s="16"/>
      <c r="AA34" s="16"/>
      <c r="AB34" s="16"/>
      <c r="AC34" s="16"/>
      <c r="AD34" s="16"/>
      <c r="AE34" s="16"/>
      <c r="AF34" s="16"/>
      <c r="AG34" s="16"/>
      <c r="AH34" s="16"/>
      <c r="AI34" s="16"/>
      <c r="AJ34" s="16"/>
      <c r="AK34" s="16"/>
    </row>
    <row r="35" ht="15.75" customHeight="1">
      <c r="A35" s="73">
        <v>44658.280836087964</v>
      </c>
      <c r="B35" s="16" t="s">
        <v>9</v>
      </c>
      <c r="C35" s="67" t="s">
        <v>10</v>
      </c>
      <c r="D35" s="68" t="s">
        <v>30</v>
      </c>
      <c r="E35" s="16" t="s">
        <v>159</v>
      </c>
      <c r="F35" s="16" t="s">
        <v>195</v>
      </c>
      <c r="G35" s="74">
        <v>0.0</v>
      </c>
      <c r="H35" s="16" t="s">
        <v>175</v>
      </c>
      <c r="I35" s="16" t="s">
        <v>175</v>
      </c>
      <c r="J35" s="74">
        <v>0.0</v>
      </c>
      <c r="K35" s="71" t="s">
        <v>23</v>
      </c>
      <c r="L35" s="16" t="s">
        <v>196</v>
      </c>
      <c r="M35" s="16" t="s">
        <v>316</v>
      </c>
      <c r="N35" s="68" t="s">
        <v>24</v>
      </c>
      <c r="O35" s="68" t="s">
        <v>15</v>
      </c>
      <c r="P35" s="16" t="s">
        <v>263</v>
      </c>
      <c r="Q35" s="69" t="s">
        <v>317</v>
      </c>
      <c r="R35" s="16"/>
      <c r="S35" s="16"/>
      <c r="T35" s="16"/>
      <c r="U35" s="16"/>
      <c r="V35" s="16"/>
      <c r="W35" s="16"/>
      <c r="X35" s="16"/>
      <c r="Y35" s="16"/>
      <c r="Z35" s="16"/>
      <c r="AA35" s="16"/>
      <c r="AB35" s="16"/>
      <c r="AC35" s="16"/>
      <c r="AD35" s="16"/>
      <c r="AE35" s="16"/>
      <c r="AF35" s="16"/>
      <c r="AG35" s="16"/>
      <c r="AH35" s="16"/>
      <c r="AI35" s="16"/>
      <c r="AJ35" s="16"/>
      <c r="AK35" s="16"/>
    </row>
    <row r="36" ht="15.75" customHeight="1">
      <c r="A36" s="73">
        <v>44658.28161648149</v>
      </c>
      <c r="B36" s="16" t="s">
        <v>21</v>
      </c>
      <c r="C36" s="72" t="s">
        <v>10</v>
      </c>
      <c r="D36" s="68" t="s">
        <v>30</v>
      </c>
      <c r="E36" s="16" t="s">
        <v>190</v>
      </c>
      <c r="F36" s="16" t="s">
        <v>318</v>
      </c>
      <c r="G36" s="74">
        <v>0.0</v>
      </c>
      <c r="H36" s="16" t="s">
        <v>319</v>
      </c>
      <c r="I36" s="16" t="s">
        <v>175</v>
      </c>
      <c r="J36" s="71" t="s">
        <v>41</v>
      </c>
      <c r="K36" s="71" t="s">
        <v>41</v>
      </c>
      <c r="L36" s="16" t="s">
        <v>320</v>
      </c>
      <c r="M36" s="16" t="s">
        <v>321</v>
      </c>
      <c r="N36" s="68" t="s">
        <v>15</v>
      </c>
      <c r="O36" s="68" t="s">
        <v>16</v>
      </c>
      <c r="P36" s="16" t="s">
        <v>178</v>
      </c>
      <c r="Q36" s="69" t="s">
        <v>321</v>
      </c>
      <c r="R36" s="16"/>
      <c r="S36" s="16"/>
      <c r="T36" s="16"/>
      <c r="U36" s="16"/>
      <c r="V36" s="16"/>
      <c r="W36" s="16"/>
      <c r="X36" s="16"/>
      <c r="Y36" s="16"/>
      <c r="Z36" s="16"/>
      <c r="AA36" s="16"/>
      <c r="AB36" s="16"/>
      <c r="AC36" s="16"/>
      <c r="AD36" s="16"/>
      <c r="AE36" s="16"/>
      <c r="AF36" s="16"/>
      <c r="AG36" s="16"/>
      <c r="AH36" s="16"/>
      <c r="AI36" s="16"/>
      <c r="AJ36" s="16"/>
      <c r="AK36" s="16"/>
    </row>
    <row r="37" ht="15.75" customHeight="1">
      <c r="A37" s="73">
        <v>44658.28249986111</v>
      </c>
      <c r="B37" s="16" t="s">
        <v>21</v>
      </c>
      <c r="C37" s="67" t="s">
        <v>10</v>
      </c>
      <c r="D37" s="68" t="s">
        <v>30</v>
      </c>
      <c r="E37" s="16" t="s">
        <v>190</v>
      </c>
      <c r="F37" s="16" t="s">
        <v>195</v>
      </c>
      <c r="G37" s="74">
        <v>0.0</v>
      </c>
      <c r="H37" s="16" t="s">
        <v>175</v>
      </c>
      <c r="I37" s="16" t="s">
        <v>15</v>
      </c>
      <c r="J37" s="71" t="s">
        <v>41</v>
      </c>
      <c r="K37" s="71" t="s">
        <v>23</v>
      </c>
      <c r="L37" s="16" t="s">
        <v>300</v>
      </c>
      <c r="M37" s="16" t="s">
        <v>322</v>
      </c>
      <c r="N37" s="68" t="s">
        <v>15</v>
      </c>
      <c r="O37" s="68" t="s">
        <v>16</v>
      </c>
      <c r="P37" s="16" t="s">
        <v>315</v>
      </c>
      <c r="Q37" s="69" t="s">
        <v>323</v>
      </c>
      <c r="R37" s="16"/>
      <c r="S37" s="16"/>
      <c r="T37" s="16"/>
      <c r="U37" s="16"/>
      <c r="V37" s="16"/>
      <c r="W37" s="16"/>
      <c r="X37" s="16"/>
      <c r="Y37" s="16"/>
      <c r="Z37" s="16"/>
      <c r="AA37" s="16"/>
      <c r="AB37" s="16"/>
      <c r="AC37" s="16"/>
      <c r="AD37" s="16"/>
      <c r="AE37" s="16"/>
      <c r="AF37" s="16"/>
      <c r="AG37" s="16"/>
      <c r="AH37" s="16"/>
      <c r="AI37" s="16"/>
      <c r="AJ37" s="16"/>
      <c r="AK37" s="16"/>
    </row>
    <row r="38" ht="15.75" customHeight="1">
      <c r="A38" s="73">
        <v>44658.2825011574</v>
      </c>
      <c r="B38" s="16" t="s">
        <v>21</v>
      </c>
      <c r="C38" s="67" t="s">
        <v>10</v>
      </c>
      <c r="D38" s="68" t="s">
        <v>30</v>
      </c>
      <c r="E38" s="16" t="s">
        <v>190</v>
      </c>
      <c r="F38" s="16" t="s">
        <v>42</v>
      </c>
      <c r="G38" s="74">
        <v>0.0</v>
      </c>
      <c r="H38" s="16" t="s">
        <v>175</v>
      </c>
      <c r="I38" s="16" t="s">
        <v>16</v>
      </c>
      <c r="J38" s="71" t="s">
        <v>23</v>
      </c>
      <c r="K38" s="74">
        <v>0.0</v>
      </c>
      <c r="L38" s="16" t="s">
        <v>324</v>
      </c>
      <c r="M38" s="16" t="s">
        <v>325</v>
      </c>
      <c r="N38" s="68" t="s">
        <v>24</v>
      </c>
      <c r="O38" s="68" t="s">
        <v>15</v>
      </c>
      <c r="P38" s="16" t="s">
        <v>302</v>
      </c>
      <c r="Q38" s="69" t="s">
        <v>198</v>
      </c>
      <c r="R38" s="16"/>
      <c r="S38" s="16"/>
      <c r="T38" s="16"/>
      <c r="U38" s="16"/>
      <c r="V38" s="16"/>
      <c r="W38" s="16"/>
      <c r="X38" s="16"/>
      <c r="Y38" s="16"/>
      <c r="Z38" s="16"/>
      <c r="AA38" s="16"/>
      <c r="AB38" s="16"/>
      <c r="AC38" s="16"/>
      <c r="AD38" s="16"/>
      <c r="AE38" s="16"/>
      <c r="AF38" s="16"/>
      <c r="AG38" s="16"/>
      <c r="AH38" s="16"/>
      <c r="AI38" s="16"/>
      <c r="AJ38" s="16"/>
      <c r="AK38" s="16"/>
    </row>
    <row r="39" ht="15.75" customHeight="1">
      <c r="A39" s="73">
        <v>44658.311101388885</v>
      </c>
      <c r="B39" s="16" t="s">
        <v>21</v>
      </c>
      <c r="C39" s="67" t="s">
        <v>10</v>
      </c>
      <c r="D39" s="68" t="s">
        <v>11</v>
      </c>
      <c r="E39" s="16" t="s">
        <v>326</v>
      </c>
      <c r="F39" s="16" t="s">
        <v>327</v>
      </c>
      <c r="G39" s="71" t="s">
        <v>23</v>
      </c>
      <c r="H39" s="16" t="s">
        <v>328</v>
      </c>
      <c r="I39" s="16" t="s">
        <v>15</v>
      </c>
      <c r="J39" s="68" t="s">
        <v>13</v>
      </c>
      <c r="K39" s="68" t="s">
        <v>13</v>
      </c>
      <c r="L39" s="16" t="s">
        <v>329</v>
      </c>
      <c r="M39" s="16" t="s">
        <v>330</v>
      </c>
      <c r="N39" s="68" t="s">
        <v>16</v>
      </c>
      <c r="O39" s="68" t="s">
        <v>15</v>
      </c>
      <c r="P39" s="16" t="s">
        <v>194</v>
      </c>
      <c r="Q39" s="69" t="s">
        <v>331</v>
      </c>
      <c r="R39" s="16"/>
      <c r="S39" s="16"/>
      <c r="T39" s="16"/>
      <c r="U39" s="16"/>
      <c r="V39" s="16"/>
      <c r="W39" s="16"/>
      <c r="X39" s="16"/>
      <c r="Y39" s="16"/>
      <c r="Z39" s="16"/>
      <c r="AA39" s="16"/>
      <c r="AB39" s="16"/>
      <c r="AC39" s="16"/>
      <c r="AD39" s="16"/>
      <c r="AE39" s="16"/>
      <c r="AF39" s="16"/>
      <c r="AG39" s="16"/>
      <c r="AH39" s="16"/>
      <c r="AI39" s="16"/>
      <c r="AJ39" s="16"/>
      <c r="AK39" s="16"/>
    </row>
    <row r="40" ht="15.75" customHeight="1">
      <c r="A40" s="73">
        <v>44658.70908726852</v>
      </c>
      <c r="B40" s="16" t="s">
        <v>9</v>
      </c>
      <c r="C40" s="67" t="s">
        <v>10</v>
      </c>
      <c r="D40" s="68" t="s">
        <v>332</v>
      </c>
      <c r="E40" s="16" t="s">
        <v>190</v>
      </c>
      <c r="F40" s="16" t="s">
        <v>195</v>
      </c>
      <c r="G40" s="71" t="s">
        <v>23</v>
      </c>
      <c r="H40" s="16" t="s">
        <v>333</v>
      </c>
      <c r="I40" s="16" t="s">
        <v>175</v>
      </c>
      <c r="J40" s="71" t="s">
        <v>23</v>
      </c>
      <c r="K40" s="71" t="s">
        <v>41</v>
      </c>
      <c r="L40" s="16" t="s">
        <v>334</v>
      </c>
      <c r="M40" s="16" t="s">
        <v>335</v>
      </c>
      <c r="N40" s="68" t="s">
        <v>15</v>
      </c>
      <c r="O40" s="68" t="s">
        <v>15</v>
      </c>
      <c r="P40" s="16" t="s">
        <v>240</v>
      </c>
      <c r="Q40" s="69" t="s">
        <v>283</v>
      </c>
      <c r="R40" s="16"/>
      <c r="S40" s="16"/>
      <c r="T40" s="16"/>
      <c r="U40" s="16"/>
      <c r="V40" s="16"/>
      <c r="W40" s="16"/>
      <c r="X40" s="16"/>
      <c r="Y40" s="16"/>
      <c r="Z40" s="16"/>
      <c r="AA40" s="16"/>
      <c r="AB40" s="16"/>
      <c r="AC40" s="16"/>
      <c r="AD40" s="16"/>
      <c r="AE40" s="16"/>
      <c r="AF40" s="16"/>
      <c r="AG40" s="16"/>
      <c r="AH40" s="16"/>
      <c r="AI40" s="16"/>
      <c r="AJ40" s="16"/>
      <c r="AK40" s="16"/>
    </row>
    <row r="41" ht="15.75" customHeight="1">
      <c r="A41" s="73">
        <v>44659.199567488424</v>
      </c>
      <c r="B41" s="16" t="s">
        <v>21</v>
      </c>
      <c r="C41" s="67" t="s">
        <v>10</v>
      </c>
      <c r="D41" s="68" t="s">
        <v>336</v>
      </c>
      <c r="E41" s="16" t="s">
        <v>199</v>
      </c>
      <c r="F41" s="16" t="s">
        <v>337</v>
      </c>
      <c r="G41" s="71" t="s">
        <v>12</v>
      </c>
      <c r="H41" s="16" t="s">
        <v>338</v>
      </c>
      <c r="I41" s="16" t="s">
        <v>16</v>
      </c>
      <c r="J41" s="71" t="s">
        <v>14</v>
      </c>
      <c r="K41" s="71" t="s">
        <v>41</v>
      </c>
      <c r="L41" s="16" t="s">
        <v>339</v>
      </c>
      <c r="M41" s="16" t="s">
        <v>338</v>
      </c>
      <c r="N41" s="68" t="s">
        <v>15</v>
      </c>
      <c r="O41" s="68" t="s">
        <v>16</v>
      </c>
      <c r="P41" s="16" t="s">
        <v>178</v>
      </c>
      <c r="Q41" s="69" t="s">
        <v>338</v>
      </c>
      <c r="R41" s="16"/>
      <c r="S41" s="16"/>
      <c r="T41" s="16"/>
      <c r="U41" s="16"/>
      <c r="V41" s="16"/>
      <c r="W41" s="16"/>
      <c r="X41" s="16"/>
      <c r="Y41" s="16"/>
      <c r="Z41" s="16"/>
      <c r="AA41" s="16"/>
      <c r="AB41" s="16"/>
      <c r="AC41" s="16"/>
      <c r="AD41" s="16"/>
      <c r="AE41" s="16"/>
      <c r="AF41" s="16"/>
      <c r="AG41" s="16"/>
      <c r="AH41" s="16"/>
      <c r="AI41" s="16"/>
      <c r="AJ41" s="16"/>
      <c r="AK41" s="16"/>
    </row>
    <row r="42" ht="15.75" customHeight="1">
      <c r="A42" s="73">
        <v>44664.50135716435</v>
      </c>
      <c r="B42" s="16" t="s">
        <v>9</v>
      </c>
      <c r="C42" s="67" t="s">
        <v>10</v>
      </c>
      <c r="D42" s="68" t="s">
        <v>40</v>
      </c>
      <c r="E42" s="16" t="s">
        <v>174</v>
      </c>
      <c r="F42" s="16" t="s">
        <v>242</v>
      </c>
      <c r="G42" s="71" t="s">
        <v>23</v>
      </c>
      <c r="H42" s="16" t="s">
        <v>340</v>
      </c>
      <c r="I42" s="16" t="s">
        <v>175</v>
      </c>
      <c r="J42" s="71" t="s">
        <v>14</v>
      </c>
      <c r="K42" s="71" t="s">
        <v>41</v>
      </c>
      <c r="L42" s="16" t="s">
        <v>300</v>
      </c>
      <c r="M42" s="16" t="s">
        <v>341</v>
      </c>
      <c r="N42" s="68" t="s">
        <v>15</v>
      </c>
      <c r="O42" s="68" t="s">
        <v>16</v>
      </c>
      <c r="P42" s="16" t="s">
        <v>263</v>
      </c>
      <c r="Q42" s="69" t="s">
        <v>342</v>
      </c>
      <c r="R42" s="16"/>
      <c r="S42" s="16"/>
      <c r="T42" s="16"/>
      <c r="U42" s="16"/>
      <c r="V42" s="16"/>
      <c r="W42" s="16"/>
      <c r="X42" s="16"/>
      <c r="Y42" s="16"/>
      <c r="Z42" s="16"/>
      <c r="AA42" s="16"/>
      <c r="AB42" s="16"/>
      <c r="AC42" s="16"/>
      <c r="AD42" s="16"/>
      <c r="AE42" s="16"/>
      <c r="AF42" s="16"/>
      <c r="AG42" s="16"/>
      <c r="AH42" s="16"/>
      <c r="AI42" s="16"/>
      <c r="AJ42" s="16"/>
      <c r="AK42" s="16"/>
    </row>
    <row r="43" ht="15.75" customHeight="1">
      <c r="A43" s="73">
        <v>44664.50216456018</v>
      </c>
      <c r="B43" s="16" t="s">
        <v>9</v>
      </c>
      <c r="C43" s="72" t="s">
        <v>10</v>
      </c>
      <c r="D43" s="68" t="s">
        <v>40</v>
      </c>
      <c r="E43" s="16" t="s">
        <v>190</v>
      </c>
      <c r="F43" s="16" t="s">
        <v>343</v>
      </c>
      <c r="G43" s="71" t="s">
        <v>23</v>
      </c>
      <c r="H43" s="16" t="s">
        <v>344</v>
      </c>
      <c r="I43" s="16" t="s">
        <v>16</v>
      </c>
      <c r="J43" s="71" t="s">
        <v>14</v>
      </c>
      <c r="K43" s="71" t="s">
        <v>41</v>
      </c>
      <c r="L43" s="16" t="s">
        <v>238</v>
      </c>
      <c r="M43" s="16" t="s">
        <v>345</v>
      </c>
      <c r="N43" s="68" t="s">
        <v>24</v>
      </c>
      <c r="O43" s="68" t="s">
        <v>15</v>
      </c>
      <c r="P43" s="16" t="s">
        <v>298</v>
      </c>
      <c r="Q43" s="69" t="s">
        <v>346</v>
      </c>
      <c r="R43" s="16"/>
      <c r="S43" s="16"/>
      <c r="T43" s="16"/>
      <c r="U43" s="16"/>
      <c r="V43" s="16"/>
      <c r="W43" s="16"/>
      <c r="X43" s="16"/>
      <c r="Y43" s="16"/>
      <c r="Z43" s="16"/>
      <c r="AA43" s="16"/>
      <c r="AB43" s="16"/>
      <c r="AC43" s="16"/>
      <c r="AD43" s="16"/>
      <c r="AE43" s="16"/>
      <c r="AF43" s="16"/>
      <c r="AG43" s="16"/>
      <c r="AH43" s="16"/>
      <c r="AI43" s="16"/>
      <c r="AJ43" s="16"/>
      <c r="AK43" s="16"/>
    </row>
    <row r="44" ht="15.75" customHeight="1">
      <c r="A44" s="73">
        <v>44664.50241424769</v>
      </c>
      <c r="B44" s="16" t="s">
        <v>9</v>
      </c>
      <c r="C44" s="67" t="s">
        <v>10</v>
      </c>
      <c r="D44" s="68" t="s">
        <v>30</v>
      </c>
      <c r="E44" s="16" t="s">
        <v>159</v>
      </c>
      <c r="F44" s="16" t="s">
        <v>347</v>
      </c>
      <c r="G44" s="71" t="s">
        <v>23</v>
      </c>
      <c r="H44" s="16" t="s">
        <v>348</v>
      </c>
      <c r="I44" s="16" t="s">
        <v>175</v>
      </c>
      <c r="J44" s="71" t="s">
        <v>41</v>
      </c>
      <c r="K44" s="71" t="s">
        <v>23</v>
      </c>
      <c r="L44" s="16" t="s">
        <v>349</v>
      </c>
      <c r="M44" s="16" t="s">
        <v>350</v>
      </c>
      <c r="N44" s="68" t="s">
        <v>15</v>
      </c>
      <c r="O44" s="68" t="s">
        <v>15</v>
      </c>
      <c r="P44" s="16" t="s">
        <v>240</v>
      </c>
      <c r="Q44" s="69" t="s">
        <v>351</v>
      </c>
      <c r="R44" s="16"/>
      <c r="S44" s="16"/>
      <c r="T44" s="16"/>
      <c r="U44" s="16"/>
      <c r="V44" s="16"/>
      <c r="W44" s="16"/>
      <c r="X44" s="16"/>
      <c r="Y44" s="16"/>
      <c r="Z44" s="16"/>
      <c r="AA44" s="16"/>
      <c r="AB44" s="16"/>
      <c r="AC44" s="16"/>
      <c r="AD44" s="16"/>
      <c r="AE44" s="16"/>
      <c r="AF44" s="16"/>
      <c r="AG44" s="16"/>
      <c r="AH44" s="16"/>
      <c r="AI44" s="16"/>
      <c r="AJ44" s="16"/>
      <c r="AK44" s="16"/>
    </row>
    <row r="45" ht="15.75" customHeight="1">
      <c r="A45" s="73">
        <v>44664.50281769676</v>
      </c>
      <c r="B45" s="16" t="s">
        <v>21</v>
      </c>
      <c r="C45" s="67" t="s">
        <v>10</v>
      </c>
      <c r="D45" s="68" t="s">
        <v>40</v>
      </c>
      <c r="E45" s="16" t="s">
        <v>352</v>
      </c>
      <c r="F45" s="16" t="s">
        <v>160</v>
      </c>
      <c r="G45" s="71" t="s">
        <v>23</v>
      </c>
      <c r="H45" s="16" t="s">
        <v>353</v>
      </c>
      <c r="I45" s="16" t="s">
        <v>175</v>
      </c>
      <c r="J45" s="68" t="s">
        <v>13</v>
      </c>
      <c r="K45" s="68" t="s">
        <v>13</v>
      </c>
      <c r="L45" s="16" t="s">
        <v>300</v>
      </c>
      <c r="M45" s="16" t="s">
        <v>354</v>
      </c>
      <c r="N45" s="68" t="s">
        <v>15</v>
      </c>
      <c r="O45" s="68" t="s">
        <v>15</v>
      </c>
      <c r="P45" s="16" t="s">
        <v>302</v>
      </c>
      <c r="Q45" s="69" t="s">
        <v>355</v>
      </c>
      <c r="R45" s="16"/>
      <c r="S45" s="16"/>
      <c r="T45" s="16"/>
      <c r="U45" s="16"/>
      <c r="V45" s="16"/>
      <c r="W45" s="16"/>
      <c r="X45" s="16"/>
      <c r="Y45" s="16"/>
      <c r="Z45" s="16"/>
      <c r="AA45" s="16"/>
      <c r="AB45" s="16"/>
      <c r="AC45" s="16"/>
      <c r="AD45" s="16"/>
      <c r="AE45" s="16"/>
      <c r="AF45" s="16"/>
      <c r="AG45" s="16"/>
      <c r="AH45" s="16"/>
      <c r="AI45" s="16"/>
      <c r="AJ45" s="16"/>
      <c r="AK45" s="16"/>
    </row>
    <row r="46" ht="15.75" customHeight="1">
      <c r="A46" s="73">
        <v>44664.50320857639</v>
      </c>
      <c r="B46" s="16" t="s">
        <v>21</v>
      </c>
      <c r="C46" s="67" t="s">
        <v>10</v>
      </c>
      <c r="D46" s="68" t="s">
        <v>356</v>
      </c>
      <c r="E46" s="16" t="s">
        <v>235</v>
      </c>
      <c r="F46" s="16" t="s">
        <v>357</v>
      </c>
      <c r="G46" s="68" t="s">
        <v>13</v>
      </c>
      <c r="H46" s="16" t="s">
        <v>358</v>
      </c>
      <c r="I46" s="16" t="s">
        <v>15</v>
      </c>
      <c r="J46" s="68" t="s">
        <v>13</v>
      </c>
      <c r="K46" s="68" t="s">
        <v>13</v>
      </c>
      <c r="L46" s="16" t="s">
        <v>359</v>
      </c>
      <c r="M46" s="16" t="s">
        <v>360</v>
      </c>
      <c r="N46" s="68" t="s">
        <v>24</v>
      </c>
      <c r="O46" s="68" t="s">
        <v>15</v>
      </c>
      <c r="P46" s="16" t="s">
        <v>240</v>
      </c>
      <c r="Q46" s="69" t="s">
        <v>361</v>
      </c>
      <c r="R46" s="16"/>
      <c r="S46" s="16"/>
      <c r="T46" s="16"/>
      <c r="U46" s="16"/>
      <c r="V46" s="16"/>
      <c r="W46" s="16"/>
      <c r="X46" s="16"/>
      <c r="Y46" s="16"/>
      <c r="Z46" s="16"/>
      <c r="AA46" s="16"/>
      <c r="AB46" s="16"/>
      <c r="AC46" s="16"/>
      <c r="AD46" s="16"/>
      <c r="AE46" s="16"/>
      <c r="AF46" s="16"/>
      <c r="AG46" s="16"/>
      <c r="AH46" s="16"/>
      <c r="AI46" s="16"/>
      <c r="AJ46" s="16"/>
      <c r="AK46" s="16"/>
    </row>
    <row r="47" ht="15.75" customHeight="1">
      <c r="A47" s="73">
        <v>44664.50467951389</v>
      </c>
      <c r="B47" s="16" t="s">
        <v>21</v>
      </c>
      <c r="C47" s="67" t="s">
        <v>10</v>
      </c>
      <c r="D47" s="68" t="s">
        <v>30</v>
      </c>
      <c r="E47" s="16" t="s">
        <v>199</v>
      </c>
      <c r="F47" s="16" t="s">
        <v>278</v>
      </c>
      <c r="G47" s="71" t="s">
        <v>23</v>
      </c>
      <c r="H47" s="16" t="s">
        <v>362</v>
      </c>
      <c r="I47" s="16" t="s">
        <v>15</v>
      </c>
      <c r="J47" s="71" t="s">
        <v>14</v>
      </c>
      <c r="K47" s="71" t="s">
        <v>41</v>
      </c>
      <c r="L47" s="16" t="s">
        <v>363</v>
      </c>
      <c r="M47" s="16" t="s">
        <v>364</v>
      </c>
      <c r="N47" s="68" t="s">
        <v>15</v>
      </c>
      <c r="O47" s="68" t="s">
        <v>15</v>
      </c>
      <c r="P47" s="16" t="s">
        <v>263</v>
      </c>
      <c r="Q47" s="69" t="s">
        <v>365</v>
      </c>
      <c r="R47" s="16"/>
      <c r="S47" s="16"/>
      <c r="T47" s="16"/>
      <c r="U47" s="16"/>
      <c r="V47" s="16"/>
      <c r="W47" s="16"/>
      <c r="X47" s="16"/>
      <c r="Y47" s="16"/>
      <c r="Z47" s="16"/>
      <c r="AA47" s="16"/>
      <c r="AB47" s="16"/>
      <c r="AC47" s="16"/>
      <c r="AD47" s="16"/>
      <c r="AE47" s="16"/>
      <c r="AF47" s="16"/>
      <c r="AG47" s="16"/>
      <c r="AH47" s="16"/>
      <c r="AI47" s="16"/>
      <c r="AJ47" s="16"/>
      <c r="AK47" s="16"/>
    </row>
    <row r="48" ht="15.75" customHeight="1">
      <c r="A48" s="73">
        <v>44664.57646081019</v>
      </c>
      <c r="B48" s="16" t="s">
        <v>9</v>
      </c>
      <c r="C48" s="67" t="s">
        <v>10</v>
      </c>
      <c r="D48" s="68" t="s">
        <v>11</v>
      </c>
      <c r="E48" s="16" t="s">
        <v>159</v>
      </c>
      <c r="F48" s="16" t="s">
        <v>278</v>
      </c>
      <c r="G48" s="68" t="s">
        <v>13</v>
      </c>
      <c r="H48" s="16" t="s">
        <v>366</v>
      </c>
      <c r="I48" s="16" t="s">
        <v>16</v>
      </c>
      <c r="J48" s="68" t="s">
        <v>13</v>
      </c>
      <c r="K48" s="71" t="s">
        <v>14</v>
      </c>
      <c r="L48" s="16" t="s">
        <v>367</v>
      </c>
      <c r="M48" s="16" t="s">
        <v>368</v>
      </c>
      <c r="N48" s="68" t="s">
        <v>16</v>
      </c>
      <c r="O48" s="68" t="s">
        <v>16</v>
      </c>
      <c r="P48" s="16" t="s">
        <v>263</v>
      </c>
      <c r="Q48" s="69" t="s">
        <v>175</v>
      </c>
      <c r="R48" s="16"/>
      <c r="S48" s="16"/>
      <c r="T48" s="16"/>
      <c r="U48" s="16"/>
      <c r="V48" s="16"/>
      <c r="W48" s="16"/>
      <c r="X48" s="16"/>
      <c r="Y48" s="16"/>
      <c r="Z48" s="16"/>
      <c r="AA48" s="16"/>
      <c r="AB48" s="16"/>
      <c r="AC48" s="16"/>
      <c r="AD48" s="16"/>
      <c r="AE48" s="16"/>
      <c r="AF48" s="16"/>
      <c r="AG48" s="16"/>
      <c r="AH48" s="16"/>
      <c r="AI48" s="16"/>
      <c r="AJ48" s="16"/>
      <c r="AK48" s="16"/>
    </row>
    <row r="49" ht="15.75" customHeight="1">
      <c r="A49" s="73">
        <v>44664.577827870366</v>
      </c>
      <c r="B49" s="16" t="s">
        <v>21</v>
      </c>
      <c r="C49" s="67" t="s">
        <v>10</v>
      </c>
      <c r="D49" s="68" t="s">
        <v>58</v>
      </c>
      <c r="E49" s="16" t="s">
        <v>235</v>
      </c>
      <c r="F49" s="16" t="s">
        <v>369</v>
      </c>
      <c r="G49" s="68" t="s">
        <v>13</v>
      </c>
      <c r="H49" s="16" t="s">
        <v>111</v>
      </c>
      <c r="I49" s="16" t="s">
        <v>175</v>
      </c>
      <c r="J49" s="71" t="s">
        <v>41</v>
      </c>
      <c r="K49" s="71" t="s">
        <v>41</v>
      </c>
      <c r="L49" s="16" t="s">
        <v>255</v>
      </c>
      <c r="M49" s="16" t="s">
        <v>175</v>
      </c>
      <c r="N49" s="68" t="s">
        <v>15</v>
      </c>
      <c r="O49" s="68" t="s">
        <v>15</v>
      </c>
      <c r="P49" s="16" t="s">
        <v>263</v>
      </c>
      <c r="Q49" s="30" t="s">
        <v>370</v>
      </c>
      <c r="R49" s="30"/>
      <c r="S49" s="30"/>
      <c r="T49" s="16"/>
      <c r="U49" s="16"/>
      <c r="V49" s="16"/>
      <c r="W49" s="16"/>
      <c r="X49" s="16"/>
      <c r="Y49" s="16"/>
      <c r="Z49" s="16"/>
      <c r="AA49" s="16"/>
      <c r="AB49" s="16"/>
      <c r="AC49" s="16"/>
      <c r="AD49" s="16"/>
      <c r="AE49" s="16"/>
      <c r="AF49" s="16"/>
      <c r="AG49" s="16"/>
      <c r="AH49" s="16"/>
      <c r="AI49" s="16"/>
      <c r="AJ49" s="16"/>
      <c r="AK49" s="16"/>
    </row>
    <row r="50" ht="15.75" customHeight="1">
      <c r="A50" s="70">
        <v>44663.38952019676</v>
      </c>
      <c r="B50" s="16" t="s">
        <v>35</v>
      </c>
      <c r="C50" s="72" t="s">
        <v>10</v>
      </c>
      <c r="D50" s="68" t="s">
        <v>11</v>
      </c>
      <c r="E50" s="16" t="s">
        <v>190</v>
      </c>
      <c r="F50" s="16" t="s">
        <v>371</v>
      </c>
      <c r="G50" s="68" t="s">
        <v>13</v>
      </c>
      <c r="H50" s="16" t="s">
        <v>372</v>
      </c>
      <c r="I50" s="16" t="s">
        <v>175</v>
      </c>
      <c r="J50" s="68" t="s">
        <v>13</v>
      </c>
      <c r="K50" s="68">
        <v>0.0</v>
      </c>
      <c r="L50" s="16" t="s">
        <v>373</v>
      </c>
      <c r="M50" s="16" t="s">
        <v>225</v>
      </c>
      <c r="N50" s="68" t="s">
        <v>24</v>
      </c>
      <c r="O50" s="68" t="s">
        <v>16</v>
      </c>
      <c r="P50" s="16" t="s">
        <v>194</v>
      </c>
      <c r="Q50" s="30" t="s">
        <v>374</v>
      </c>
      <c r="R50" s="30"/>
    </row>
    <row r="51" ht="15.75" customHeight="1">
      <c r="A51" s="70">
        <v>44663.43628596065</v>
      </c>
      <c r="B51" s="16" t="s">
        <v>9</v>
      </c>
      <c r="C51" s="67" t="s">
        <v>10</v>
      </c>
      <c r="D51" s="68" t="s">
        <v>30</v>
      </c>
      <c r="E51" s="16" t="s">
        <v>159</v>
      </c>
      <c r="F51" s="16" t="s">
        <v>375</v>
      </c>
      <c r="G51" s="68">
        <v>0.0</v>
      </c>
      <c r="H51" s="16" t="s">
        <v>376</v>
      </c>
      <c r="I51" s="16" t="s">
        <v>16</v>
      </c>
      <c r="J51" s="71" t="s">
        <v>41</v>
      </c>
      <c r="K51" s="68">
        <v>0.0</v>
      </c>
      <c r="L51" s="16" t="s">
        <v>373</v>
      </c>
      <c r="M51" s="16" t="s">
        <v>377</v>
      </c>
      <c r="N51" s="68" t="s">
        <v>24</v>
      </c>
      <c r="O51" s="68" t="s">
        <v>16</v>
      </c>
      <c r="P51" s="16" t="s">
        <v>222</v>
      </c>
      <c r="Q51" s="69" t="s">
        <v>378</v>
      </c>
    </row>
    <row r="52" ht="15.75" customHeight="1">
      <c r="A52" s="70">
        <v>44663.55121138888</v>
      </c>
      <c r="B52" s="16" t="s">
        <v>9</v>
      </c>
      <c r="C52" s="67" t="s">
        <v>10</v>
      </c>
      <c r="D52" s="68" t="s">
        <v>11</v>
      </c>
      <c r="E52" s="16" t="s">
        <v>235</v>
      </c>
      <c r="F52" s="16" t="s">
        <v>379</v>
      </c>
      <c r="G52" s="68" t="s">
        <v>13</v>
      </c>
      <c r="H52" s="16" t="s">
        <v>380</v>
      </c>
      <c r="I52" s="16" t="s">
        <v>16</v>
      </c>
      <c r="J52" s="68" t="s">
        <v>13</v>
      </c>
      <c r="K52" s="68" t="s">
        <v>13</v>
      </c>
      <c r="L52" s="16" t="s">
        <v>381</v>
      </c>
      <c r="M52" s="16" t="s">
        <v>382</v>
      </c>
      <c r="N52" s="68" t="s">
        <v>16</v>
      </c>
      <c r="O52" s="68" t="s">
        <v>15</v>
      </c>
      <c r="P52" s="16" t="s">
        <v>302</v>
      </c>
      <c r="Q52" s="69" t="s">
        <v>383</v>
      </c>
    </row>
    <row r="53" ht="15.75" customHeight="1">
      <c r="A53" s="70">
        <v>44663.798674537036</v>
      </c>
      <c r="B53" s="16" t="s">
        <v>9</v>
      </c>
      <c r="C53" s="67" t="s">
        <v>10</v>
      </c>
      <c r="D53" s="68" t="s">
        <v>40</v>
      </c>
      <c r="E53" s="16" t="s">
        <v>235</v>
      </c>
      <c r="F53" s="16" t="s">
        <v>195</v>
      </c>
      <c r="G53" s="71" t="s">
        <v>23</v>
      </c>
      <c r="H53" s="16" t="s">
        <v>384</v>
      </c>
      <c r="I53" s="16" t="s">
        <v>15</v>
      </c>
      <c r="J53" s="71" t="s">
        <v>23</v>
      </c>
      <c r="K53" s="68" t="s">
        <v>13</v>
      </c>
      <c r="L53" s="16" t="s">
        <v>385</v>
      </c>
      <c r="M53" s="16" t="s">
        <v>386</v>
      </c>
      <c r="N53" s="68" t="s">
        <v>16</v>
      </c>
      <c r="O53" s="68" t="s">
        <v>15</v>
      </c>
      <c r="P53" s="16" t="s">
        <v>387</v>
      </c>
      <c r="Q53" s="69" t="s">
        <v>388</v>
      </c>
    </row>
    <row r="54" ht="15.75" customHeight="1">
      <c r="A54" s="70">
        <v>44670.46426685185</v>
      </c>
      <c r="B54" s="16" t="s">
        <v>9</v>
      </c>
      <c r="C54" s="67" t="s">
        <v>10</v>
      </c>
      <c r="D54" s="68" t="s">
        <v>11</v>
      </c>
      <c r="E54" s="16" t="s">
        <v>174</v>
      </c>
      <c r="F54" s="16" t="s">
        <v>389</v>
      </c>
      <c r="G54" s="71" t="s">
        <v>12</v>
      </c>
      <c r="H54" s="16" t="s">
        <v>175</v>
      </c>
      <c r="I54" s="16" t="s">
        <v>175</v>
      </c>
      <c r="J54" s="71" t="s">
        <v>41</v>
      </c>
      <c r="K54" s="68">
        <v>0.0</v>
      </c>
      <c r="L54" s="16" t="s">
        <v>286</v>
      </c>
      <c r="M54" s="16" t="s">
        <v>390</v>
      </c>
      <c r="N54" s="68" t="s">
        <v>15</v>
      </c>
      <c r="O54" s="68" t="s">
        <v>15</v>
      </c>
      <c r="P54" s="16" t="s">
        <v>315</v>
      </c>
      <c r="Q54" s="69" t="s">
        <v>175</v>
      </c>
    </row>
    <row r="55" ht="15.75" customHeight="1">
      <c r="A55" s="70">
        <v>44670.576727685184</v>
      </c>
      <c r="B55" s="16" t="s">
        <v>9</v>
      </c>
      <c r="C55" s="67" t="s">
        <v>10</v>
      </c>
      <c r="D55" s="68" t="s">
        <v>30</v>
      </c>
      <c r="E55" s="16" t="s">
        <v>235</v>
      </c>
      <c r="F55" s="16" t="s">
        <v>347</v>
      </c>
      <c r="G55" s="68">
        <v>0.0</v>
      </c>
      <c r="H55" s="16" t="s">
        <v>391</v>
      </c>
      <c r="I55" s="16" t="s">
        <v>15</v>
      </c>
      <c r="J55" s="71" t="s">
        <v>14</v>
      </c>
      <c r="K55" s="71" t="s">
        <v>14</v>
      </c>
      <c r="L55" s="16" t="s">
        <v>385</v>
      </c>
      <c r="M55" s="16" t="s">
        <v>392</v>
      </c>
      <c r="N55" s="68" t="s">
        <v>24</v>
      </c>
      <c r="O55" s="68" t="s">
        <v>16</v>
      </c>
      <c r="P55" s="16" t="s">
        <v>393</v>
      </c>
      <c r="Q55" s="69" t="s">
        <v>394</v>
      </c>
    </row>
    <row r="56" ht="15.75" customHeight="1">
      <c r="A56" s="70">
        <v>44670.57681239583</v>
      </c>
      <c r="B56" s="16" t="s">
        <v>21</v>
      </c>
      <c r="C56" s="67" t="s">
        <v>10</v>
      </c>
      <c r="D56" s="68" t="s">
        <v>30</v>
      </c>
      <c r="E56" s="16" t="s">
        <v>174</v>
      </c>
      <c r="F56" s="16" t="s">
        <v>27</v>
      </c>
      <c r="G56" s="71" t="s">
        <v>23</v>
      </c>
      <c r="H56" s="16" t="s">
        <v>395</v>
      </c>
      <c r="I56" s="16" t="s">
        <v>16</v>
      </c>
      <c r="J56" s="71" t="s">
        <v>23</v>
      </c>
      <c r="K56" s="71" t="s">
        <v>14</v>
      </c>
      <c r="L56" s="16" t="s">
        <v>396</v>
      </c>
      <c r="M56" s="16" t="s">
        <v>397</v>
      </c>
      <c r="N56" s="68" t="s">
        <v>24</v>
      </c>
      <c r="O56" s="68" t="s">
        <v>16</v>
      </c>
      <c r="P56" s="16" t="s">
        <v>222</v>
      </c>
      <c r="Q56" s="69" t="s">
        <v>398</v>
      </c>
    </row>
    <row r="57" ht="15.75" customHeight="1">
      <c r="A57" s="70">
        <v>44670.59316247686</v>
      </c>
      <c r="B57" s="16" t="s">
        <v>9</v>
      </c>
      <c r="C57" s="72" t="s">
        <v>10</v>
      </c>
      <c r="D57" s="68" t="s">
        <v>30</v>
      </c>
      <c r="E57" s="16" t="s">
        <v>190</v>
      </c>
      <c r="F57" s="16" t="s">
        <v>399</v>
      </c>
      <c r="G57" s="71" t="s">
        <v>23</v>
      </c>
      <c r="H57" s="16" t="s">
        <v>400</v>
      </c>
      <c r="I57" s="16" t="s">
        <v>175</v>
      </c>
      <c r="J57" s="71" t="s">
        <v>23</v>
      </c>
      <c r="K57" s="71" t="s">
        <v>41</v>
      </c>
      <c r="L57" s="16" t="s">
        <v>181</v>
      </c>
      <c r="M57" s="16" t="s">
        <v>401</v>
      </c>
      <c r="N57" s="68" t="s">
        <v>15</v>
      </c>
      <c r="O57" s="68" t="s">
        <v>16</v>
      </c>
      <c r="P57" s="16" t="s">
        <v>402</v>
      </c>
      <c r="Q57" s="69" t="s">
        <v>403</v>
      </c>
    </row>
    <row r="58" ht="15.75" customHeight="1">
      <c r="A58" s="70">
        <v>44670.65027104167</v>
      </c>
      <c r="B58" s="16" t="s">
        <v>21</v>
      </c>
      <c r="C58" s="67" t="s">
        <v>10</v>
      </c>
      <c r="D58" s="68" t="s">
        <v>11</v>
      </c>
      <c r="E58" s="16" t="s">
        <v>199</v>
      </c>
      <c r="F58" s="16" t="s">
        <v>404</v>
      </c>
      <c r="G58" s="68">
        <v>0.0</v>
      </c>
      <c r="H58" s="16" t="s">
        <v>405</v>
      </c>
      <c r="I58" s="16" t="s">
        <v>175</v>
      </c>
      <c r="J58" s="68" t="s">
        <v>13</v>
      </c>
      <c r="K58" s="71" t="s">
        <v>14</v>
      </c>
      <c r="L58" s="16" t="s">
        <v>269</v>
      </c>
      <c r="M58" s="16" t="s">
        <v>406</v>
      </c>
      <c r="N58" s="68" t="s">
        <v>16</v>
      </c>
      <c r="O58" s="68" t="s">
        <v>15</v>
      </c>
      <c r="P58" s="16" t="s">
        <v>263</v>
      </c>
      <c r="Q58" s="69" t="s">
        <v>407</v>
      </c>
    </row>
    <row r="59" ht="15.75" customHeight="1">
      <c r="A59" s="70">
        <v>44671.315603703704</v>
      </c>
      <c r="B59" s="16" t="s">
        <v>21</v>
      </c>
      <c r="C59" s="67" t="s">
        <v>10</v>
      </c>
      <c r="D59" s="68" t="s">
        <v>11</v>
      </c>
      <c r="E59" s="16" t="s">
        <v>309</v>
      </c>
      <c r="F59" s="16" t="s">
        <v>408</v>
      </c>
      <c r="G59" s="71" t="s">
        <v>12</v>
      </c>
      <c r="H59" s="16" t="s">
        <v>409</v>
      </c>
      <c r="I59" s="16" t="s">
        <v>16</v>
      </c>
      <c r="J59" s="68" t="s">
        <v>13</v>
      </c>
      <c r="K59" s="68">
        <v>0.0</v>
      </c>
      <c r="L59" s="16" t="s">
        <v>410</v>
      </c>
      <c r="M59" s="16" t="s">
        <v>321</v>
      </c>
      <c r="N59" s="68" t="s">
        <v>16</v>
      </c>
      <c r="O59" s="68" t="s">
        <v>16</v>
      </c>
      <c r="P59" s="16" t="s">
        <v>178</v>
      </c>
      <c r="Q59" s="69" t="s">
        <v>411</v>
      </c>
    </row>
    <row r="60" ht="15.75" customHeight="1">
      <c r="A60" s="70">
        <v>44676.624067847224</v>
      </c>
      <c r="B60" s="16" t="s">
        <v>35</v>
      </c>
      <c r="C60" s="67" t="s">
        <v>10</v>
      </c>
      <c r="D60" s="68" t="s">
        <v>30</v>
      </c>
      <c r="E60" s="16" t="s">
        <v>210</v>
      </c>
      <c r="F60" s="16" t="s">
        <v>195</v>
      </c>
      <c r="G60" s="71" t="s">
        <v>34</v>
      </c>
      <c r="H60" s="16" t="s">
        <v>412</v>
      </c>
      <c r="I60" s="16" t="s">
        <v>16</v>
      </c>
      <c r="J60" s="71" t="s">
        <v>41</v>
      </c>
      <c r="K60" s="71" t="s">
        <v>14</v>
      </c>
      <c r="L60" s="16" t="s">
        <v>181</v>
      </c>
      <c r="M60" s="16" t="s">
        <v>413</v>
      </c>
      <c r="N60" s="68" t="s">
        <v>24</v>
      </c>
      <c r="O60" s="68" t="s">
        <v>15</v>
      </c>
      <c r="P60" s="16" t="s">
        <v>414</v>
      </c>
      <c r="Q60" s="69" t="s">
        <v>415</v>
      </c>
    </row>
    <row r="61" ht="15.75" customHeight="1">
      <c r="A61" s="73">
        <v>44658.22053369213</v>
      </c>
      <c r="B61" s="16" t="s">
        <v>21</v>
      </c>
      <c r="C61" s="67" t="s">
        <v>10</v>
      </c>
      <c r="D61" s="68" t="s">
        <v>11</v>
      </c>
      <c r="E61" s="16" t="s">
        <v>199</v>
      </c>
      <c r="F61" s="16" t="s">
        <v>416</v>
      </c>
      <c r="G61" s="68" t="s">
        <v>13</v>
      </c>
      <c r="H61" s="16" t="s">
        <v>417</v>
      </c>
      <c r="I61" s="16" t="s">
        <v>15</v>
      </c>
      <c r="J61" s="68" t="s">
        <v>13</v>
      </c>
      <c r="K61" s="71" t="s">
        <v>41</v>
      </c>
      <c r="L61" s="16" t="s">
        <v>238</v>
      </c>
      <c r="M61" s="16" t="s">
        <v>417</v>
      </c>
      <c r="N61" s="68" t="s">
        <v>15</v>
      </c>
      <c r="O61" s="68" t="s">
        <v>15</v>
      </c>
      <c r="P61" s="16" t="s">
        <v>194</v>
      </c>
      <c r="Q61" s="69" t="s">
        <v>198</v>
      </c>
      <c r="R61" s="16"/>
      <c r="S61" s="16"/>
      <c r="T61" s="16"/>
      <c r="U61" s="16"/>
      <c r="V61" s="16"/>
      <c r="W61" s="16"/>
      <c r="X61" s="16"/>
      <c r="Y61" s="16"/>
      <c r="Z61" s="16"/>
      <c r="AA61" s="16"/>
      <c r="AB61" s="16"/>
      <c r="AC61" s="16"/>
      <c r="AD61" s="16"/>
      <c r="AE61" s="16"/>
      <c r="AF61" s="16"/>
      <c r="AG61" s="16"/>
      <c r="AH61" s="16"/>
      <c r="AI61" s="16"/>
      <c r="AJ61" s="16"/>
      <c r="AK61" s="16"/>
    </row>
    <row r="62" ht="15.75" customHeight="1">
      <c r="A62" s="73">
        <v>44658.2214124537</v>
      </c>
      <c r="B62" s="16" t="s">
        <v>9</v>
      </c>
      <c r="C62" s="67" t="s">
        <v>10</v>
      </c>
      <c r="D62" s="68" t="s">
        <v>30</v>
      </c>
      <c r="E62" s="16" t="s">
        <v>190</v>
      </c>
      <c r="F62" s="16" t="s">
        <v>310</v>
      </c>
      <c r="G62" s="74">
        <v>0.0</v>
      </c>
      <c r="H62" s="16" t="s">
        <v>418</v>
      </c>
      <c r="I62" s="16" t="s">
        <v>16</v>
      </c>
      <c r="J62" s="71" t="s">
        <v>23</v>
      </c>
      <c r="K62" s="71" t="s">
        <v>41</v>
      </c>
      <c r="L62" s="16" t="s">
        <v>419</v>
      </c>
      <c r="M62" s="16" t="s">
        <v>420</v>
      </c>
      <c r="N62" s="68" t="s">
        <v>15</v>
      </c>
      <c r="O62" s="68" t="s">
        <v>16</v>
      </c>
      <c r="P62" s="16" t="s">
        <v>292</v>
      </c>
      <c r="Q62" s="69" t="s">
        <v>283</v>
      </c>
      <c r="R62" s="16"/>
      <c r="S62" s="16"/>
      <c r="T62" s="16"/>
      <c r="U62" s="16"/>
      <c r="V62" s="16"/>
      <c r="W62" s="16"/>
      <c r="X62" s="16"/>
      <c r="Y62" s="16"/>
      <c r="Z62" s="16"/>
      <c r="AA62" s="16"/>
      <c r="AB62" s="16"/>
      <c r="AC62" s="16"/>
      <c r="AD62" s="16"/>
      <c r="AE62" s="16"/>
      <c r="AF62" s="16"/>
      <c r="AG62" s="16"/>
      <c r="AH62" s="16"/>
      <c r="AI62" s="16"/>
      <c r="AJ62" s="16"/>
      <c r="AK62" s="16"/>
    </row>
    <row r="63" ht="15.75" customHeight="1">
      <c r="A63" s="73">
        <v>44658.22213306713</v>
      </c>
      <c r="B63" s="16" t="s">
        <v>35</v>
      </c>
      <c r="C63" s="67" t="s">
        <v>10</v>
      </c>
      <c r="D63" s="68" t="s">
        <v>421</v>
      </c>
      <c r="E63" s="16" t="s">
        <v>235</v>
      </c>
      <c r="F63" s="16" t="s">
        <v>422</v>
      </c>
      <c r="G63" s="71" t="s">
        <v>34</v>
      </c>
      <c r="H63" s="16" t="s">
        <v>423</v>
      </c>
      <c r="I63" s="16" t="s">
        <v>16</v>
      </c>
      <c r="J63" s="71" t="s">
        <v>14</v>
      </c>
      <c r="K63" s="71" t="s">
        <v>14</v>
      </c>
      <c r="L63" s="16" t="s">
        <v>424</v>
      </c>
      <c r="M63" s="16" t="s">
        <v>425</v>
      </c>
      <c r="N63" s="68" t="s">
        <v>15</v>
      </c>
      <c r="O63" s="68" t="s">
        <v>16</v>
      </c>
      <c r="P63" s="16" t="s">
        <v>426</v>
      </c>
      <c r="Q63" s="69" t="s">
        <v>198</v>
      </c>
      <c r="R63" s="16"/>
      <c r="S63" s="16"/>
      <c r="T63" s="16"/>
      <c r="U63" s="16"/>
      <c r="V63" s="16"/>
      <c r="W63" s="16"/>
      <c r="X63" s="16"/>
      <c r="Y63" s="16"/>
      <c r="Z63" s="16"/>
      <c r="AA63" s="16"/>
      <c r="AB63" s="16"/>
      <c r="AC63" s="16"/>
      <c r="AD63" s="16"/>
      <c r="AE63" s="16"/>
      <c r="AF63" s="16"/>
      <c r="AG63" s="16"/>
      <c r="AH63" s="16"/>
      <c r="AI63" s="16"/>
      <c r="AJ63" s="16"/>
      <c r="AK63" s="16"/>
    </row>
    <row r="64" ht="15.75" customHeight="1">
      <c r="A64" s="73">
        <v>44658.22284498843</v>
      </c>
      <c r="B64" s="16" t="s">
        <v>9</v>
      </c>
      <c r="C64" s="72" t="s">
        <v>10</v>
      </c>
      <c r="D64" s="68" t="s">
        <v>427</v>
      </c>
      <c r="E64" s="16" t="s">
        <v>190</v>
      </c>
      <c r="F64" s="16" t="s">
        <v>428</v>
      </c>
      <c r="G64" s="71" t="s">
        <v>23</v>
      </c>
      <c r="H64" s="16" t="s">
        <v>429</v>
      </c>
      <c r="I64" s="16" t="s">
        <v>16</v>
      </c>
      <c r="J64" s="71" t="s">
        <v>41</v>
      </c>
      <c r="K64" s="71" t="s">
        <v>41</v>
      </c>
      <c r="L64" s="16" t="s">
        <v>269</v>
      </c>
      <c r="M64" s="16" t="s">
        <v>430</v>
      </c>
      <c r="N64" s="68" t="s">
        <v>16</v>
      </c>
      <c r="O64" s="68" t="s">
        <v>16</v>
      </c>
      <c r="P64" s="16" t="s">
        <v>431</v>
      </c>
      <c r="Q64" s="69" t="s">
        <v>432</v>
      </c>
      <c r="R64" s="16"/>
      <c r="S64" s="16"/>
      <c r="T64" s="16"/>
      <c r="U64" s="16"/>
      <c r="V64" s="16"/>
      <c r="W64" s="16"/>
      <c r="X64" s="16"/>
      <c r="Y64" s="16"/>
      <c r="Z64" s="16"/>
      <c r="AA64" s="16"/>
      <c r="AB64" s="16"/>
      <c r="AC64" s="16"/>
      <c r="AD64" s="16"/>
      <c r="AE64" s="16"/>
      <c r="AF64" s="16"/>
      <c r="AG64" s="16"/>
      <c r="AH64" s="16"/>
      <c r="AI64" s="16"/>
      <c r="AJ64" s="16"/>
      <c r="AK64" s="16"/>
    </row>
    <row r="65" ht="15.75" customHeight="1">
      <c r="A65" s="73">
        <v>44658.223336006944</v>
      </c>
      <c r="B65" s="16" t="s">
        <v>9</v>
      </c>
      <c r="C65" s="67" t="s">
        <v>10</v>
      </c>
      <c r="D65" s="68" t="s">
        <v>433</v>
      </c>
      <c r="E65" s="16" t="s">
        <v>434</v>
      </c>
      <c r="F65" s="16" t="s">
        <v>191</v>
      </c>
      <c r="G65" s="68" t="s">
        <v>13</v>
      </c>
      <c r="H65" s="16" t="s">
        <v>435</v>
      </c>
      <c r="I65" s="16" t="s">
        <v>175</v>
      </c>
      <c r="J65" s="68" t="s">
        <v>13</v>
      </c>
      <c r="K65" s="74">
        <v>0.0</v>
      </c>
      <c r="L65" s="16" t="s">
        <v>436</v>
      </c>
      <c r="M65" s="16" t="s">
        <v>437</v>
      </c>
      <c r="N65" s="68" t="s">
        <v>15</v>
      </c>
      <c r="O65" s="68" t="s">
        <v>16</v>
      </c>
      <c r="P65" s="16" t="s">
        <v>438</v>
      </c>
      <c r="Q65" s="69" t="s">
        <v>124</v>
      </c>
      <c r="R65" s="16"/>
      <c r="S65" s="16"/>
      <c r="T65" s="16"/>
      <c r="U65" s="16"/>
      <c r="V65" s="16"/>
      <c r="W65" s="16"/>
      <c r="X65" s="16"/>
      <c r="Y65" s="16"/>
      <c r="Z65" s="16"/>
      <c r="AA65" s="16"/>
      <c r="AB65" s="16"/>
      <c r="AC65" s="16"/>
      <c r="AD65" s="16"/>
      <c r="AE65" s="16"/>
      <c r="AF65" s="16"/>
      <c r="AG65" s="16"/>
      <c r="AH65" s="16"/>
      <c r="AI65" s="16"/>
      <c r="AJ65" s="16"/>
      <c r="AK65" s="16"/>
    </row>
    <row r="66" ht="15.75" customHeight="1">
      <c r="A66" s="73">
        <v>44658.28069518518</v>
      </c>
      <c r="B66" s="16" t="s">
        <v>21</v>
      </c>
      <c r="C66" s="67" t="s">
        <v>10</v>
      </c>
      <c r="D66" s="68" t="s">
        <v>44</v>
      </c>
      <c r="E66" s="16" t="s">
        <v>439</v>
      </c>
      <c r="F66" s="16" t="s">
        <v>39</v>
      </c>
      <c r="G66" s="71" t="s">
        <v>12</v>
      </c>
      <c r="H66" s="16" t="s">
        <v>266</v>
      </c>
      <c r="I66" s="16" t="s">
        <v>175</v>
      </c>
      <c r="J66" s="68" t="s">
        <v>13</v>
      </c>
      <c r="K66" s="71" t="s">
        <v>41</v>
      </c>
      <c r="L66" s="16" t="s">
        <v>440</v>
      </c>
      <c r="M66" s="16" t="s">
        <v>175</v>
      </c>
      <c r="N66" s="68" t="s">
        <v>15</v>
      </c>
      <c r="O66" s="68" t="s">
        <v>15</v>
      </c>
      <c r="P66" s="16" t="s">
        <v>441</v>
      </c>
      <c r="Q66" s="69" t="s">
        <v>442</v>
      </c>
      <c r="R66" s="16"/>
      <c r="S66" s="16"/>
      <c r="T66" s="16"/>
      <c r="U66" s="16"/>
      <c r="V66" s="16"/>
      <c r="W66" s="16"/>
      <c r="X66" s="16"/>
      <c r="Y66" s="16"/>
      <c r="Z66" s="16"/>
      <c r="AA66" s="16"/>
      <c r="AB66" s="16"/>
      <c r="AC66" s="16"/>
      <c r="AD66" s="16"/>
      <c r="AE66" s="16"/>
      <c r="AF66" s="16"/>
      <c r="AG66" s="16"/>
      <c r="AH66" s="16"/>
      <c r="AI66" s="16"/>
      <c r="AJ66" s="16"/>
      <c r="AK66" s="16"/>
    </row>
    <row r="67" ht="15.75" customHeight="1">
      <c r="A67" s="73">
        <v>44658.28162469907</v>
      </c>
      <c r="B67" s="16" t="s">
        <v>9</v>
      </c>
      <c r="C67" s="67" t="s">
        <v>10</v>
      </c>
      <c r="D67" s="68" t="s">
        <v>30</v>
      </c>
      <c r="E67" s="16" t="s">
        <v>190</v>
      </c>
      <c r="F67" s="16" t="s">
        <v>195</v>
      </c>
      <c r="G67" s="71" t="s">
        <v>23</v>
      </c>
      <c r="H67" s="16" t="s">
        <v>338</v>
      </c>
      <c r="I67" s="16" t="s">
        <v>175</v>
      </c>
      <c r="J67" s="71" t="s">
        <v>23</v>
      </c>
      <c r="K67" s="71" t="s">
        <v>41</v>
      </c>
      <c r="L67" s="16" t="s">
        <v>443</v>
      </c>
      <c r="M67" s="16" t="s">
        <v>175</v>
      </c>
      <c r="N67" s="68" t="s">
        <v>24</v>
      </c>
      <c r="O67" s="68" t="s">
        <v>15</v>
      </c>
      <c r="P67" s="16" t="s">
        <v>444</v>
      </c>
      <c r="Q67" s="69" t="s">
        <v>245</v>
      </c>
      <c r="R67" s="16"/>
      <c r="S67" s="16"/>
      <c r="T67" s="16"/>
      <c r="U67" s="16"/>
      <c r="V67" s="16"/>
      <c r="W67" s="16"/>
      <c r="X67" s="16"/>
      <c r="Y67" s="16"/>
      <c r="Z67" s="16"/>
      <c r="AA67" s="16"/>
      <c r="AB67" s="16"/>
      <c r="AC67" s="16"/>
      <c r="AD67" s="16"/>
      <c r="AE67" s="16"/>
      <c r="AF67" s="16"/>
      <c r="AG67" s="16"/>
      <c r="AH67" s="16"/>
      <c r="AI67" s="16"/>
      <c r="AJ67" s="16"/>
      <c r="AK67" s="16"/>
    </row>
    <row r="68" ht="15.75" customHeight="1">
      <c r="A68" s="73">
        <v>44664.56915927083</v>
      </c>
      <c r="B68" s="16" t="s">
        <v>9</v>
      </c>
      <c r="C68" s="67" t="s">
        <v>10</v>
      </c>
      <c r="D68" s="68" t="s">
        <v>55</v>
      </c>
      <c r="E68" s="16" t="s">
        <v>199</v>
      </c>
      <c r="F68" s="16" t="s">
        <v>167</v>
      </c>
      <c r="G68" s="71" t="s">
        <v>12</v>
      </c>
      <c r="H68" s="16" t="s">
        <v>445</v>
      </c>
      <c r="I68" s="16" t="s">
        <v>16</v>
      </c>
      <c r="J68" s="71" t="s">
        <v>41</v>
      </c>
      <c r="K68" s="71" t="s">
        <v>14</v>
      </c>
      <c r="L68" s="16" t="s">
        <v>385</v>
      </c>
      <c r="M68" s="16" t="s">
        <v>446</v>
      </c>
      <c r="N68" s="68" t="s">
        <v>24</v>
      </c>
      <c r="O68" s="68" t="s">
        <v>15</v>
      </c>
      <c r="P68" s="16" t="s">
        <v>447</v>
      </c>
      <c r="Q68" s="30" t="s">
        <v>448</v>
      </c>
      <c r="R68" s="30"/>
      <c r="S68" s="16"/>
      <c r="T68" s="16"/>
      <c r="U68" s="16"/>
      <c r="V68" s="16"/>
      <c r="W68" s="16"/>
      <c r="X68" s="16"/>
      <c r="Y68" s="16"/>
      <c r="Z68" s="16"/>
      <c r="AA68" s="16"/>
      <c r="AB68" s="16"/>
      <c r="AC68" s="16"/>
      <c r="AD68" s="16"/>
      <c r="AE68" s="16"/>
      <c r="AF68" s="16"/>
      <c r="AG68" s="16"/>
      <c r="AH68" s="16"/>
      <c r="AI68" s="16"/>
      <c r="AJ68" s="16"/>
      <c r="AK68" s="16"/>
    </row>
    <row r="69" ht="15.75" customHeight="1">
      <c r="A69" s="73">
        <v>44664.56947782407</v>
      </c>
      <c r="B69" s="16" t="s">
        <v>21</v>
      </c>
      <c r="C69" s="67" t="s">
        <v>10</v>
      </c>
      <c r="D69" s="68" t="s">
        <v>30</v>
      </c>
      <c r="E69" s="16" t="s">
        <v>159</v>
      </c>
      <c r="F69" s="16" t="s">
        <v>449</v>
      </c>
      <c r="G69" s="71" t="s">
        <v>34</v>
      </c>
      <c r="H69" s="16" t="s">
        <v>125</v>
      </c>
      <c r="I69" s="16" t="s">
        <v>16</v>
      </c>
      <c r="J69" s="71" t="s">
        <v>23</v>
      </c>
      <c r="K69" s="71" t="s">
        <v>14</v>
      </c>
      <c r="L69" s="16" t="s">
        <v>181</v>
      </c>
      <c r="M69" s="16" t="s">
        <v>450</v>
      </c>
      <c r="N69" s="68" t="s">
        <v>15</v>
      </c>
      <c r="O69" s="68" t="s">
        <v>15</v>
      </c>
      <c r="P69" s="16" t="s">
        <v>263</v>
      </c>
      <c r="Q69" s="30" t="s">
        <v>451</v>
      </c>
      <c r="R69" s="30"/>
      <c r="S69" s="30"/>
      <c r="T69" s="30"/>
      <c r="U69" s="16"/>
      <c r="V69" s="16"/>
      <c r="W69" s="16"/>
      <c r="X69" s="16"/>
      <c r="Y69" s="16"/>
      <c r="Z69" s="16"/>
      <c r="AA69" s="16"/>
      <c r="AB69" s="16"/>
      <c r="AC69" s="16"/>
      <c r="AD69" s="16"/>
      <c r="AE69" s="16"/>
      <c r="AF69" s="16"/>
      <c r="AG69" s="16"/>
      <c r="AH69" s="16"/>
      <c r="AI69" s="16"/>
      <c r="AJ69" s="16"/>
      <c r="AK69" s="16"/>
    </row>
    <row r="70" ht="15.75" customHeight="1">
      <c r="A70" s="73">
        <v>44664.569827326384</v>
      </c>
      <c r="B70" s="16" t="s">
        <v>21</v>
      </c>
      <c r="C70" s="67" t="s">
        <v>10</v>
      </c>
      <c r="D70" s="68" t="s">
        <v>30</v>
      </c>
      <c r="E70" s="16" t="s">
        <v>199</v>
      </c>
      <c r="F70" s="16" t="s">
        <v>452</v>
      </c>
      <c r="G70" s="71" t="s">
        <v>23</v>
      </c>
      <c r="H70" s="16" t="s">
        <v>125</v>
      </c>
      <c r="I70" s="16" t="s">
        <v>15</v>
      </c>
      <c r="J70" s="68" t="s">
        <v>13</v>
      </c>
      <c r="K70" s="71" t="s">
        <v>14</v>
      </c>
      <c r="L70" s="16" t="s">
        <v>238</v>
      </c>
      <c r="M70" s="16" t="s">
        <v>125</v>
      </c>
      <c r="N70" s="68" t="s">
        <v>15</v>
      </c>
      <c r="O70" s="68" t="s">
        <v>15</v>
      </c>
      <c r="P70" s="16" t="s">
        <v>263</v>
      </c>
      <c r="Q70" s="30" t="s">
        <v>453</v>
      </c>
      <c r="R70" s="16"/>
      <c r="S70" s="16"/>
      <c r="T70" s="16"/>
      <c r="U70" s="16"/>
      <c r="V70" s="16"/>
      <c r="W70" s="16"/>
      <c r="X70" s="16"/>
      <c r="Y70" s="16"/>
      <c r="Z70" s="16"/>
      <c r="AA70" s="16"/>
      <c r="AB70" s="16"/>
      <c r="AC70" s="16"/>
      <c r="AD70" s="16"/>
      <c r="AE70" s="16"/>
      <c r="AF70" s="16"/>
      <c r="AG70" s="16"/>
      <c r="AH70" s="16"/>
      <c r="AI70" s="16"/>
      <c r="AJ70" s="16"/>
      <c r="AK70" s="16"/>
    </row>
    <row r="71" ht="15.75" customHeight="1">
      <c r="A71" s="73">
        <v>44664.569839930555</v>
      </c>
      <c r="B71" s="16" t="s">
        <v>9</v>
      </c>
      <c r="C71" s="72" t="s">
        <v>10</v>
      </c>
      <c r="D71" s="68" t="s">
        <v>11</v>
      </c>
      <c r="E71" s="16" t="s">
        <v>190</v>
      </c>
      <c r="F71" s="16" t="s">
        <v>27</v>
      </c>
      <c r="G71" s="71" t="s">
        <v>34</v>
      </c>
      <c r="H71" s="16" t="s">
        <v>454</v>
      </c>
      <c r="I71" s="16" t="s">
        <v>16</v>
      </c>
      <c r="J71" s="71" t="s">
        <v>23</v>
      </c>
      <c r="K71" s="71" t="s">
        <v>41</v>
      </c>
      <c r="L71" s="16" t="s">
        <v>196</v>
      </c>
      <c r="M71" s="16" t="s">
        <v>455</v>
      </c>
      <c r="N71" s="68" t="s">
        <v>16</v>
      </c>
      <c r="O71" s="68" t="s">
        <v>16</v>
      </c>
      <c r="P71" s="16" t="s">
        <v>263</v>
      </c>
      <c r="Q71" s="69" t="s">
        <v>283</v>
      </c>
      <c r="R71" s="16"/>
      <c r="S71" s="16"/>
      <c r="T71" s="16"/>
      <c r="U71" s="16"/>
      <c r="V71" s="16"/>
      <c r="W71" s="16"/>
      <c r="X71" s="16"/>
      <c r="Y71" s="16"/>
      <c r="Z71" s="16"/>
      <c r="AA71" s="16"/>
      <c r="AB71" s="16"/>
      <c r="AC71" s="16"/>
      <c r="AD71" s="16"/>
      <c r="AE71" s="16"/>
      <c r="AF71" s="16"/>
      <c r="AG71" s="16"/>
      <c r="AH71" s="16"/>
      <c r="AI71" s="16"/>
      <c r="AJ71" s="16"/>
      <c r="AK71" s="16"/>
    </row>
    <row r="72" ht="15.75" customHeight="1">
      <c r="A72" s="73">
        <v>44664.57002337963</v>
      </c>
      <c r="B72" s="16" t="s">
        <v>21</v>
      </c>
      <c r="C72" s="67" t="s">
        <v>10</v>
      </c>
      <c r="D72" s="68" t="s">
        <v>30</v>
      </c>
      <c r="E72" s="16" t="s">
        <v>199</v>
      </c>
      <c r="F72" s="16" t="s">
        <v>456</v>
      </c>
      <c r="G72" s="74">
        <v>0.0</v>
      </c>
      <c r="H72" s="16" t="s">
        <v>125</v>
      </c>
      <c r="I72" s="16" t="s">
        <v>15</v>
      </c>
      <c r="J72" s="71" t="s">
        <v>41</v>
      </c>
      <c r="K72" s="71" t="s">
        <v>23</v>
      </c>
      <c r="L72" s="16" t="s">
        <v>275</v>
      </c>
      <c r="M72" s="16" t="s">
        <v>125</v>
      </c>
      <c r="N72" s="68" t="s">
        <v>15</v>
      </c>
      <c r="O72" s="68" t="s">
        <v>15</v>
      </c>
      <c r="P72" s="16" t="s">
        <v>263</v>
      </c>
      <c r="Q72" s="30" t="s">
        <v>457</v>
      </c>
      <c r="R72" s="16"/>
      <c r="S72" s="16"/>
      <c r="T72" s="16"/>
      <c r="U72" s="16"/>
      <c r="V72" s="16"/>
      <c r="W72" s="16"/>
      <c r="X72" s="16"/>
      <c r="Y72" s="16"/>
      <c r="Z72" s="16"/>
      <c r="AA72" s="16"/>
      <c r="AB72" s="16"/>
      <c r="AC72" s="16"/>
      <c r="AD72" s="16"/>
      <c r="AE72" s="16"/>
      <c r="AF72" s="16"/>
      <c r="AG72" s="16"/>
      <c r="AH72" s="16"/>
      <c r="AI72" s="16"/>
      <c r="AJ72" s="16"/>
      <c r="AK72" s="16"/>
    </row>
    <row r="73" ht="15.75" customHeight="1">
      <c r="A73" s="73">
        <v>44664.57002600694</v>
      </c>
      <c r="B73" s="16" t="s">
        <v>9</v>
      </c>
      <c r="C73" s="67" t="s">
        <v>10</v>
      </c>
      <c r="D73" s="68" t="s">
        <v>30</v>
      </c>
      <c r="E73" s="16" t="s">
        <v>174</v>
      </c>
      <c r="F73" s="16" t="s">
        <v>458</v>
      </c>
      <c r="G73" s="74">
        <v>0.0</v>
      </c>
      <c r="H73" s="16" t="s">
        <v>125</v>
      </c>
      <c r="I73" s="16" t="s">
        <v>15</v>
      </c>
      <c r="J73" s="71" t="s">
        <v>41</v>
      </c>
      <c r="K73" s="71" t="s">
        <v>41</v>
      </c>
      <c r="L73" s="16" t="s">
        <v>300</v>
      </c>
      <c r="M73" s="16" t="s">
        <v>459</v>
      </c>
      <c r="N73" s="68" t="s">
        <v>16</v>
      </c>
      <c r="O73" s="68" t="s">
        <v>15</v>
      </c>
      <c r="P73" s="16" t="s">
        <v>194</v>
      </c>
      <c r="Q73" s="69" t="s">
        <v>460</v>
      </c>
      <c r="R73" s="16"/>
      <c r="S73" s="16"/>
      <c r="T73" s="16"/>
      <c r="U73" s="16"/>
      <c r="V73" s="16"/>
      <c r="W73" s="16"/>
      <c r="X73" s="16"/>
      <c r="Y73" s="16"/>
      <c r="Z73" s="16"/>
      <c r="AA73" s="16"/>
      <c r="AB73" s="16"/>
      <c r="AC73" s="16"/>
      <c r="AD73" s="16"/>
      <c r="AE73" s="16"/>
      <c r="AF73" s="16"/>
      <c r="AG73" s="16"/>
      <c r="AH73" s="16"/>
      <c r="AI73" s="16"/>
      <c r="AJ73" s="16"/>
      <c r="AK73" s="16"/>
    </row>
    <row r="74" ht="15.75" customHeight="1">
      <c r="A74" s="73">
        <v>44664.570035833334</v>
      </c>
      <c r="B74" s="16" t="s">
        <v>9</v>
      </c>
      <c r="C74" s="67" t="s">
        <v>10</v>
      </c>
      <c r="D74" s="68" t="s">
        <v>60</v>
      </c>
      <c r="E74" s="16" t="s">
        <v>309</v>
      </c>
      <c r="F74" s="16" t="s">
        <v>278</v>
      </c>
      <c r="G74" s="71" t="s">
        <v>34</v>
      </c>
      <c r="H74" s="16" t="s">
        <v>461</v>
      </c>
      <c r="I74" s="16" t="s">
        <v>16</v>
      </c>
      <c r="J74" s="71" t="s">
        <v>23</v>
      </c>
      <c r="K74" s="71" t="s">
        <v>41</v>
      </c>
      <c r="L74" s="16" t="s">
        <v>196</v>
      </c>
      <c r="M74" s="16" t="s">
        <v>462</v>
      </c>
      <c r="N74" s="68" t="s">
        <v>15</v>
      </c>
      <c r="O74" s="68" t="s">
        <v>15</v>
      </c>
      <c r="P74" s="16" t="s">
        <v>178</v>
      </c>
      <c r="Q74" s="69" t="s">
        <v>463</v>
      </c>
      <c r="R74" s="16"/>
      <c r="S74" s="16"/>
      <c r="T74" s="16"/>
      <c r="U74" s="16"/>
      <c r="V74" s="16"/>
      <c r="W74" s="16"/>
      <c r="X74" s="16"/>
      <c r="Y74" s="16"/>
      <c r="Z74" s="16"/>
      <c r="AA74" s="16"/>
      <c r="AB74" s="16"/>
      <c r="AC74" s="16"/>
      <c r="AD74" s="16"/>
      <c r="AE74" s="16"/>
      <c r="AF74" s="16"/>
      <c r="AG74" s="16"/>
      <c r="AH74" s="16"/>
      <c r="AI74" s="16"/>
      <c r="AJ74" s="16"/>
      <c r="AK74" s="16"/>
    </row>
    <row r="75" ht="15.75" customHeight="1">
      <c r="A75" s="73">
        <v>44664.57019409722</v>
      </c>
      <c r="B75" s="16" t="s">
        <v>21</v>
      </c>
      <c r="C75" s="67" t="s">
        <v>10</v>
      </c>
      <c r="D75" s="68" t="s">
        <v>11</v>
      </c>
      <c r="E75" s="16" t="s">
        <v>199</v>
      </c>
      <c r="F75" s="16" t="s">
        <v>389</v>
      </c>
      <c r="G75" s="71" t="s">
        <v>34</v>
      </c>
      <c r="H75" s="16" t="s">
        <v>464</v>
      </c>
      <c r="I75" s="16" t="s">
        <v>16</v>
      </c>
      <c r="J75" s="68" t="s">
        <v>13</v>
      </c>
      <c r="K75" s="68" t="s">
        <v>13</v>
      </c>
      <c r="L75" s="16" t="s">
        <v>226</v>
      </c>
      <c r="M75" s="16" t="s">
        <v>465</v>
      </c>
      <c r="N75" s="68" t="s">
        <v>15</v>
      </c>
      <c r="O75" s="68" t="s">
        <v>16</v>
      </c>
      <c r="P75" s="16" t="s">
        <v>292</v>
      </c>
      <c r="Q75" s="69" t="s">
        <v>466</v>
      </c>
      <c r="R75" s="16"/>
      <c r="S75" s="16"/>
      <c r="T75" s="16"/>
      <c r="U75" s="16"/>
      <c r="V75" s="16"/>
      <c r="W75" s="16"/>
      <c r="X75" s="16"/>
      <c r="Y75" s="16"/>
      <c r="Z75" s="16"/>
      <c r="AA75" s="16"/>
      <c r="AB75" s="16"/>
      <c r="AC75" s="16"/>
      <c r="AD75" s="16"/>
      <c r="AE75" s="16"/>
      <c r="AF75" s="16"/>
      <c r="AG75" s="16"/>
      <c r="AH75" s="16"/>
      <c r="AI75" s="16"/>
      <c r="AJ75" s="16"/>
      <c r="AK75" s="16"/>
    </row>
    <row r="76" ht="15.75" customHeight="1">
      <c r="A76" s="73">
        <v>44664.570215671294</v>
      </c>
      <c r="B76" s="16" t="s">
        <v>9</v>
      </c>
      <c r="C76" s="67" t="s">
        <v>10</v>
      </c>
      <c r="D76" s="68" t="s">
        <v>30</v>
      </c>
      <c r="E76" s="16" t="s">
        <v>258</v>
      </c>
      <c r="F76" s="16" t="s">
        <v>467</v>
      </c>
      <c r="G76" s="71" t="s">
        <v>34</v>
      </c>
      <c r="H76" s="16" t="s">
        <v>468</v>
      </c>
      <c r="I76" s="16" t="s">
        <v>15</v>
      </c>
      <c r="J76" s="71" t="s">
        <v>23</v>
      </c>
      <c r="K76" s="71" t="s">
        <v>41</v>
      </c>
      <c r="L76" s="16" t="s">
        <v>226</v>
      </c>
      <c r="M76" s="16" t="s">
        <v>469</v>
      </c>
      <c r="N76" s="68" t="s">
        <v>15</v>
      </c>
      <c r="O76" s="68" t="s">
        <v>15</v>
      </c>
      <c r="P76" s="16" t="s">
        <v>470</v>
      </c>
      <c r="Q76" s="69" t="s">
        <v>471</v>
      </c>
      <c r="R76" s="16"/>
      <c r="S76" s="16"/>
      <c r="T76" s="16"/>
      <c r="U76" s="16"/>
      <c r="V76" s="16"/>
      <c r="W76" s="16"/>
      <c r="X76" s="16"/>
      <c r="Y76" s="16"/>
      <c r="Z76" s="16"/>
      <c r="AA76" s="16"/>
      <c r="AB76" s="16"/>
      <c r="AC76" s="16"/>
      <c r="AD76" s="16"/>
      <c r="AE76" s="16"/>
      <c r="AF76" s="16"/>
      <c r="AG76" s="16"/>
      <c r="AH76" s="16"/>
      <c r="AI76" s="16"/>
      <c r="AJ76" s="16"/>
      <c r="AK76" s="16"/>
    </row>
    <row r="77" ht="15.75" customHeight="1">
      <c r="A77" s="73">
        <v>44664.57022346064</v>
      </c>
      <c r="B77" s="16" t="s">
        <v>9</v>
      </c>
      <c r="C77" s="67" t="s">
        <v>10</v>
      </c>
      <c r="D77" s="68" t="s">
        <v>61</v>
      </c>
      <c r="E77" s="16" t="s">
        <v>235</v>
      </c>
      <c r="F77" s="16" t="s">
        <v>472</v>
      </c>
      <c r="G77" s="71" t="s">
        <v>34</v>
      </c>
      <c r="H77" s="16" t="s">
        <v>473</v>
      </c>
      <c r="I77" s="16" t="s">
        <v>16</v>
      </c>
      <c r="J77" s="68" t="s">
        <v>13</v>
      </c>
      <c r="K77" s="68" t="s">
        <v>13</v>
      </c>
      <c r="L77" s="16" t="s">
        <v>181</v>
      </c>
      <c r="M77" s="16" t="s">
        <v>465</v>
      </c>
      <c r="N77" s="68" t="s">
        <v>15</v>
      </c>
      <c r="O77" s="68" t="s">
        <v>16</v>
      </c>
      <c r="P77" s="16" t="s">
        <v>194</v>
      </c>
      <c r="Q77" s="69" t="s">
        <v>465</v>
      </c>
      <c r="R77" s="16"/>
      <c r="S77" s="16"/>
      <c r="T77" s="16"/>
      <c r="U77" s="16"/>
      <c r="V77" s="16"/>
      <c r="W77" s="16"/>
      <c r="X77" s="16"/>
      <c r="Y77" s="16"/>
      <c r="Z77" s="16"/>
      <c r="AA77" s="16"/>
      <c r="AB77" s="16"/>
      <c r="AC77" s="16"/>
      <c r="AD77" s="16"/>
      <c r="AE77" s="16"/>
      <c r="AF77" s="16"/>
      <c r="AG77" s="16"/>
      <c r="AH77" s="16"/>
      <c r="AI77" s="16"/>
      <c r="AJ77" s="16"/>
      <c r="AK77" s="16"/>
    </row>
    <row r="78" ht="15.75" customHeight="1">
      <c r="A78" s="73">
        <v>44664.57055871528</v>
      </c>
      <c r="B78" s="16" t="s">
        <v>21</v>
      </c>
      <c r="C78" s="72" t="s">
        <v>10</v>
      </c>
      <c r="D78" s="68" t="s">
        <v>11</v>
      </c>
      <c r="E78" s="16" t="s">
        <v>159</v>
      </c>
      <c r="F78" s="16" t="s">
        <v>474</v>
      </c>
      <c r="G78" s="74">
        <v>0.0</v>
      </c>
      <c r="H78" s="16" t="s">
        <v>475</v>
      </c>
      <c r="I78" s="16" t="s">
        <v>175</v>
      </c>
      <c r="J78" s="71" t="s">
        <v>23</v>
      </c>
      <c r="K78" s="71" t="s">
        <v>23</v>
      </c>
      <c r="L78" s="16" t="s">
        <v>226</v>
      </c>
      <c r="M78" s="16" t="s">
        <v>476</v>
      </c>
      <c r="N78" s="68" t="s">
        <v>24</v>
      </c>
      <c r="O78" s="68" t="s">
        <v>15</v>
      </c>
      <c r="P78" s="16" t="s">
        <v>477</v>
      </c>
      <c r="Q78" s="69" t="s">
        <v>478</v>
      </c>
      <c r="R78" s="16"/>
      <c r="S78" s="16"/>
      <c r="T78" s="16"/>
      <c r="U78" s="16"/>
      <c r="V78" s="16"/>
      <c r="W78" s="16"/>
      <c r="X78" s="16"/>
      <c r="Y78" s="16"/>
      <c r="Z78" s="16"/>
      <c r="AA78" s="16"/>
      <c r="AB78" s="16"/>
      <c r="AC78" s="16"/>
      <c r="AD78" s="16"/>
      <c r="AE78" s="16"/>
      <c r="AF78" s="16"/>
      <c r="AG78" s="16"/>
      <c r="AH78" s="16"/>
      <c r="AI78" s="16"/>
      <c r="AJ78" s="16"/>
      <c r="AK78" s="16"/>
    </row>
    <row r="79" ht="15.75" customHeight="1">
      <c r="A79" s="73">
        <v>44664.571332164356</v>
      </c>
      <c r="B79" s="16" t="s">
        <v>9</v>
      </c>
      <c r="C79" s="67" t="s">
        <v>10</v>
      </c>
      <c r="D79" s="68" t="s">
        <v>62</v>
      </c>
      <c r="E79" s="16" t="s">
        <v>309</v>
      </c>
      <c r="F79" s="16" t="s">
        <v>278</v>
      </c>
      <c r="G79" s="71" t="s">
        <v>34</v>
      </c>
      <c r="H79" s="16" t="s">
        <v>479</v>
      </c>
      <c r="I79" s="16" t="s">
        <v>16</v>
      </c>
      <c r="J79" s="71" t="s">
        <v>23</v>
      </c>
      <c r="K79" s="68" t="s">
        <v>13</v>
      </c>
      <c r="L79" s="16" t="s">
        <v>424</v>
      </c>
      <c r="M79" s="16" t="s">
        <v>480</v>
      </c>
      <c r="N79" s="68" t="s">
        <v>15</v>
      </c>
      <c r="O79" s="68" t="s">
        <v>15</v>
      </c>
      <c r="P79" s="16" t="s">
        <v>477</v>
      </c>
      <c r="Q79" s="30" t="s">
        <v>481</v>
      </c>
      <c r="R79" s="16"/>
      <c r="S79" s="16"/>
      <c r="T79" s="16"/>
      <c r="U79" s="16"/>
      <c r="V79" s="16"/>
      <c r="W79" s="16"/>
      <c r="X79" s="16"/>
      <c r="Y79" s="16"/>
      <c r="Z79" s="16"/>
      <c r="AA79" s="16"/>
      <c r="AB79" s="16"/>
      <c r="AC79" s="16"/>
      <c r="AD79" s="16"/>
      <c r="AE79" s="16"/>
      <c r="AF79" s="16"/>
      <c r="AG79" s="16"/>
      <c r="AH79" s="16"/>
      <c r="AI79" s="16"/>
      <c r="AJ79" s="16"/>
      <c r="AK79" s="16"/>
    </row>
    <row r="80" ht="15.75" customHeight="1">
      <c r="A80" s="73">
        <v>44664.57136987269</v>
      </c>
      <c r="B80" s="16" t="s">
        <v>9</v>
      </c>
      <c r="C80" s="67" t="s">
        <v>10</v>
      </c>
      <c r="D80" s="68" t="s">
        <v>40</v>
      </c>
      <c r="E80" s="16" t="s">
        <v>174</v>
      </c>
      <c r="F80" s="16" t="s">
        <v>482</v>
      </c>
      <c r="G80" s="71" t="s">
        <v>12</v>
      </c>
      <c r="H80" s="16" t="s">
        <v>483</v>
      </c>
      <c r="I80" s="16" t="s">
        <v>15</v>
      </c>
      <c r="J80" s="71" t="s">
        <v>23</v>
      </c>
      <c r="K80" s="71" t="s">
        <v>23</v>
      </c>
      <c r="L80" s="16" t="s">
        <v>181</v>
      </c>
      <c r="M80" s="16" t="s">
        <v>484</v>
      </c>
      <c r="N80" s="68" t="s">
        <v>16</v>
      </c>
      <c r="O80" s="68" t="s">
        <v>15</v>
      </c>
      <c r="P80" s="16" t="s">
        <v>485</v>
      </c>
      <c r="Q80" s="30" t="s">
        <v>486</v>
      </c>
      <c r="R80" s="30"/>
      <c r="S80" s="30"/>
      <c r="T80" s="30"/>
      <c r="U80" s="16"/>
      <c r="V80" s="16"/>
      <c r="W80" s="16"/>
      <c r="X80" s="16"/>
      <c r="Y80" s="16"/>
      <c r="Z80" s="16"/>
      <c r="AA80" s="16"/>
      <c r="AB80" s="16"/>
      <c r="AC80" s="16"/>
      <c r="AD80" s="16"/>
      <c r="AE80" s="16"/>
      <c r="AF80" s="16"/>
      <c r="AG80" s="16"/>
      <c r="AH80" s="16"/>
      <c r="AI80" s="16"/>
      <c r="AJ80" s="16"/>
      <c r="AK80" s="16"/>
    </row>
    <row r="81" ht="15.75" customHeight="1">
      <c r="A81" s="73">
        <v>44664.57221106481</v>
      </c>
      <c r="B81" s="16" t="s">
        <v>9</v>
      </c>
      <c r="C81" s="67" t="s">
        <v>10</v>
      </c>
      <c r="D81" s="68" t="s">
        <v>30</v>
      </c>
      <c r="E81" s="16" t="s">
        <v>487</v>
      </c>
      <c r="F81" s="16" t="s">
        <v>488</v>
      </c>
      <c r="G81" s="71" t="s">
        <v>34</v>
      </c>
      <c r="H81" s="16" t="s">
        <v>489</v>
      </c>
      <c r="I81" s="16" t="s">
        <v>16</v>
      </c>
      <c r="J81" s="68" t="s">
        <v>13</v>
      </c>
      <c r="K81" s="68" t="s">
        <v>13</v>
      </c>
      <c r="L81" s="16" t="s">
        <v>300</v>
      </c>
      <c r="M81" s="16" t="s">
        <v>490</v>
      </c>
      <c r="N81" s="68" t="s">
        <v>15</v>
      </c>
      <c r="O81" s="68" t="s">
        <v>15</v>
      </c>
      <c r="P81" s="16" t="s">
        <v>263</v>
      </c>
      <c r="Q81" s="69" t="s">
        <v>490</v>
      </c>
      <c r="R81" s="16"/>
      <c r="S81" s="16"/>
      <c r="T81" s="16"/>
      <c r="U81" s="16"/>
      <c r="V81" s="16"/>
      <c r="W81" s="16"/>
      <c r="X81" s="16"/>
      <c r="Y81" s="16"/>
      <c r="Z81" s="16"/>
      <c r="AA81" s="16"/>
      <c r="AB81" s="16"/>
      <c r="AC81" s="16"/>
      <c r="AD81" s="16"/>
      <c r="AE81" s="16"/>
      <c r="AF81" s="16"/>
      <c r="AG81" s="16"/>
      <c r="AH81" s="16"/>
      <c r="AI81" s="16"/>
      <c r="AJ81" s="16"/>
      <c r="AK81" s="16"/>
    </row>
    <row r="82" ht="15.75" customHeight="1">
      <c r="A82" s="73">
        <v>44664.57224890046</v>
      </c>
      <c r="B82" s="16" t="s">
        <v>9</v>
      </c>
      <c r="C82" s="67" t="s">
        <v>10</v>
      </c>
      <c r="D82" s="68" t="s">
        <v>44</v>
      </c>
      <c r="E82" s="16" t="s">
        <v>235</v>
      </c>
      <c r="F82" s="16" t="s">
        <v>491</v>
      </c>
      <c r="G82" s="71" t="s">
        <v>23</v>
      </c>
      <c r="H82" s="16" t="s">
        <v>492</v>
      </c>
      <c r="I82" s="16" t="s">
        <v>175</v>
      </c>
      <c r="J82" s="71" t="s">
        <v>23</v>
      </c>
      <c r="K82" s="68" t="s">
        <v>13</v>
      </c>
      <c r="L82" s="16" t="s">
        <v>493</v>
      </c>
      <c r="M82" s="16" t="s">
        <v>494</v>
      </c>
      <c r="N82" s="68" t="s">
        <v>16</v>
      </c>
      <c r="O82" s="68" t="s">
        <v>15</v>
      </c>
      <c r="P82" s="16" t="s">
        <v>495</v>
      </c>
      <c r="Q82" s="30" t="s">
        <v>496</v>
      </c>
      <c r="R82" s="16"/>
      <c r="S82" s="16"/>
      <c r="T82" s="16"/>
      <c r="U82" s="16"/>
      <c r="V82" s="16"/>
      <c r="W82" s="16"/>
      <c r="X82" s="16"/>
      <c r="Y82" s="16"/>
      <c r="Z82" s="16"/>
      <c r="AA82" s="16"/>
      <c r="AB82" s="16"/>
      <c r="AC82" s="16"/>
      <c r="AD82" s="16"/>
      <c r="AE82" s="16"/>
      <c r="AF82" s="16"/>
      <c r="AG82" s="16"/>
      <c r="AH82" s="16"/>
      <c r="AI82" s="16"/>
      <c r="AJ82" s="16"/>
      <c r="AK82" s="16"/>
    </row>
    <row r="83" ht="15.75" customHeight="1">
      <c r="A83" s="73">
        <v>44664.57276945602</v>
      </c>
      <c r="B83" s="16" t="s">
        <v>9</v>
      </c>
      <c r="C83" s="67" t="s">
        <v>10</v>
      </c>
      <c r="D83" s="68" t="s">
        <v>63</v>
      </c>
      <c r="E83" s="16" t="s">
        <v>235</v>
      </c>
      <c r="F83" s="16" t="s">
        <v>422</v>
      </c>
      <c r="G83" s="68" t="s">
        <v>13</v>
      </c>
      <c r="H83" s="16" t="s">
        <v>497</v>
      </c>
      <c r="I83" s="16" t="s">
        <v>15</v>
      </c>
      <c r="J83" s="68" t="s">
        <v>13</v>
      </c>
      <c r="K83" s="68" t="s">
        <v>13</v>
      </c>
      <c r="L83" s="16" t="s">
        <v>498</v>
      </c>
      <c r="M83" s="16" t="s">
        <v>499</v>
      </c>
      <c r="N83" s="68" t="s">
        <v>15</v>
      </c>
      <c r="O83" s="68" t="s">
        <v>15</v>
      </c>
      <c r="P83" s="16" t="s">
        <v>263</v>
      </c>
      <c r="Q83" s="30" t="s">
        <v>500</v>
      </c>
      <c r="R83" s="16"/>
      <c r="S83" s="16"/>
      <c r="T83" s="16"/>
      <c r="U83" s="16"/>
      <c r="V83" s="16"/>
      <c r="W83" s="16"/>
      <c r="X83" s="16"/>
      <c r="Y83" s="16"/>
      <c r="Z83" s="16"/>
      <c r="AA83" s="16"/>
      <c r="AB83" s="16"/>
      <c r="AC83" s="16"/>
      <c r="AD83" s="16"/>
      <c r="AE83" s="16"/>
      <c r="AF83" s="16"/>
      <c r="AG83" s="16"/>
      <c r="AH83" s="16"/>
      <c r="AI83" s="16"/>
      <c r="AJ83" s="16"/>
      <c r="AK83" s="16"/>
    </row>
    <row r="84" ht="15.75" customHeight="1">
      <c r="A84" s="73">
        <v>44664.45716613426</v>
      </c>
      <c r="B84" s="16" t="s">
        <v>9</v>
      </c>
      <c r="C84" s="67" t="s">
        <v>10</v>
      </c>
      <c r="D84" s="68" t="s">
        <v>501</v>
      </c>
      <c r="E84" s="16" t="s">
        <v>235</v>
      </c>
      <c r="F84" s="16" t="s">
        <v>502</v>
      </c>
      <c r="G84" s="71" t="s">
        <v>23</v>
      </c>
      <c r="H84" s="16" t="s">
        <v>503</v>
      </c>
      <c r="I84" s="16" t="s">
        <v>15</v>
      </c>
      <c r="J84" s="71" t="s">
        <v>41</v>
      </c>
      <c r="K84" s="71" t="s">
        <v>23</v>
      </c>
      <c r="L84" s="16" t="s">
        <v>396</v>
      </c>
      <c r="M84" s="16" t="s">
        <v>504</v>
      </c>
      <c r="N84" s="68" t="s">
        <v>15</v>
      </c>
      <c r="O84" s="68" t="s">
        <v>15</v>
      </c>
      <c r="P84" s="16" t="s">
        <v>302</v>
      </c>
      <c r="Q84" s="30" t="s">
        <v>505</v>
      </c>
      <c r="R84" s="16"/>
      <c r="S84" s="16"/>
      <c r="T84" s="16"/>
      <c r="U84" s="16"/>
      <c r="V84" s="16"/>
      <c r="W84" s="16"/>
      <c r="X84" s="16"/>
      <c r="Y84" s="16"/>
      <c r="Z84" s="16"/>
      <c r="AA84" s="16"/>
      <c r="AB84" s="16"/>
      <c r="AC84" s="16"/>
      <c r="AD84" s="16"/>
      <c r="AE84" s="16"/>
      <c r="AF84" s="16"/>
      <c r="AG84" s="16"/>
      <c r="AH84" s="16"/>
      <c r="AI84" s="16"/>
      <c r="AJ84" s="16"/>
      <c r="AK84" s="16"/>
    </row>
    <row r="85" ht="15.75" customHeight="1">
      <c r="A85" s="73">
        <v>44664.50211292824</v>
      </c>
      <c r="B85" s="16" t="s">
        <v>9</v>
      </c>
      <c r="C85" s="72" t="s">
        <v>10</v>
      </c>
      <c r="D85" s="68" t="s">
        <v>40</v>
      </c>
      <c r="E85" s="16" t="s">
        <v>506</v>
      </c>
      <c r="F85" s="16" t="s">
        <v>278</v>
      </c>
      <c r="G85" s="71" t="s">
        <v>34</v>
      </c>
      <c r="H85" s="16" t="s">
        <v>507</v>
      </c>
      <c r="I85" s="16" t="s">
        <v>175</v>
      </c>
      <c r="J85" s="71" t="s">
        <v>41</v>
      </c>
      <c r="K85" s="71" t="s">
        <v>41</v>
      </c>
      <c r="L85" s="16" t="s">
        <v>498</v>
      </c>
      <c r="M85" s="16" t="s">
        <v>508</v>
      </c>
      <c r="N85" s="68" t="s">
        <v>24</v>
      </c>
      <c r="O85" s="68" t="s">
        <v>16</v>
      </c>
      <c r="P85" s="16" t="s">
        <v>183</v>
      </c>
      <c r="Q85" s="69" t="s">
        <v>509</v>
      </c>
      <c r="R85" s="16"/>
      <c r="S85" s="16"/>
      <c r="T85" s="16"/>
      <c r="U85" s="16"/>
      <c r="V85" s="16"/>
      <c r="W85" s="16"/>
      <c r="X85" s="16"/>
      <c r="Y85" s="16"/>
      <c r="Z85" s="16"/>
      <c r="AA85" s="16"/>
      <c r="AB85" s="16"/>
      <c r="AC85" s="16"/>
      <c r="AD85" s="16"/>
      <c r="AE85" s="16"/>
      <c r="AF85" s="16"/>
      <c r="AG85" s="16"/>
      <c r="AH85" s="16"/>
      <c r="AI85" s="16"/>
      <c r="AJ85" s="16"/>
      <c r="AK85" s="16"/>
    </row>
    <row r="86" ht="15.75" customHeight="1">
      <c r="A86" s="73">
        <v>44664.50298659722</v>
      </c>
      <c r="B86" s="16" t="s">
        <v>21</v>
      </c>
      <c r="C86" s="67" t="s">
        <v>10</v>
      </c>
      <c r="D86" s="68" t="s">
        <v>11</v>
      </c>
      <c r="E86" s="16" t="s">
        <v>235</v>
      </c>
      <c r="F86" s="16" t="s">
        <v>510</v>
      </c>
      <c r="G86" s="71" t="s">
        <v>12</v>
      </c>
      <c r="H86" s="16" t="s">
        <v>511</v>
      </c>
      <c r="I86" s="16" t="s">
        <v>15</v>
      </c>
      <c r="J86" s="68" t="s">
        <v>13</v>
      </c>
      <c r="K86" s="68" t="s">
        <v>13</v>
      </c>
      <c r="L86" s="16" t="s">
        <v>169</v>
      </c>
      <c r="M86" s="16" t="s">
        <v>512</v>
      </c>
      <c r="N86" s="68" t="s">
        <v>15</v>
      </c>
      <c r="O86" s="68" t="s">
        <v>15</v>
      </c>
      <c r="P86" s="16" t="s">
        <v>263</v>
      </c>
      <c r="Q86" s="69" t="s">
        <v>513</v>
      </c>
      <c r="R86" s="16"/>
      <c r="S86" s="16"/>
      <c r="T86" s="16"/>
      <c r="U86" s="16"/>
      <c r="V86" s="16"/>
      <c r="W86" s="16"/>
      <c r="X86" s="16"/>
      <c r="Y86" s="16"/>
      <c r="Z86" s="16"/>
      <c r="AA86" s="16"/>
      <c r="AB86" s="16"/>
      <c r="AC86" s="16"/>
      <c r="AD86" s="16"/>
      <c r="AE86" s="16"/>
      <c r="AF86" s="16"/>
      <c r="AG86" s="16"/>
      <c r="AH86" s="16"/>
      <c r="AI86" s="16"/>
      <c r="AJ86" s="16"/>
      <c r="AK86" s="16"/>
    </row>
    <row r="87" ht="15.75" customHeight="1">
      <c r="A87" s="73">
        <v>44664.552642407405</v>
      </c>
      <c r="B87" s="16" t="s">
        <v>21</v>
      </c>
      <c r="C87" s="67" t="s">
        <v>10</v>
      </c>
      <c r="D87" s="68" t="s">
        <v>30</v>
      </c>
      <c r="E87" s="16" t="s">
        <v>159</v>
      </c>
      <c r="F87" s="16" t="s">
        <v>422</v>
      </c>
      <c r="G87" s="71" t="s">
        <v>23</v>
      </c>
      <c r="H87" s="16" t="s">
        <v>514</v>
      </c>
      <c r="I87" s="16" t="s">
        <v>16</v>
      </c>
      <c r="J87" s="71" t="s">
        <v>41</v>
      </c>
      <c r="K87" s="68" t="s">
        <v>13</v>
      </c>
      <c r="L87" s="16" t="s">
        <v>419</v>
      </c>
      <c r="M87" s="16" t="s">
        <v>515</v>
      </c>
      <c r="N87" s="68" t="s">
        <v>24</v>
      </c>
      <c r="O87" s="68" t="s">
        <v>15</v>
      </c>
      <c r="P87" s="16" t="s">
        <v>194</v>
      </c>
      <c r="Q87" s="30" t="s">
        <v>516</v>
      </c>
      <c r="R87" s="16"/>
      <c r="S87" s="16"/>
      <c r="T87" s="16"/>
      <c r="U87" s="16"/>
      <c r="V87" s="16"/>
      <c r="W87" s="16"/>
      <c r="X87" s="16"/>
      <c r="Y87" s="16"/>
      <c r="Z87" s="16"/>
      <c r="AA87" s="16"/>
      <c r="AB87" s="16"/>
      <c r="AC87" s="16"/>
      <c r="AD87" s="16"/>
      <c r="AE87" s="16"/>
      <c r="AF87" s="16"/>
      <c r="AG87" s="16"/>
      <c r="AH87" s="16"/>
      <c r="AI87" s="16"/>
      <c r="AJ87" s="16"/>
      <c r="AK87" s="16"/>
    </row>
    <row r="88" ht="15.75" customHeight="1">
      <c r="A88" s="73">
        <v>44664.55340185185</v>
      </c>
      <c r="B88" s="16" t="s">
        <v>21</v>
      </c>
      <c r="C88" s="67" t="s">
        <v>10</v>
      </c>
      <c r="D88" s="68" t="s">
        <v>64</v>
      </c>
      <c r="E88" s="16" t="s">
        <v>517</v>
      </c>
      <c r="F88" s="16" t="s">
        <v>265</v>
      </c>
      <c r="G88" s="71" t="s">
        <v>34</v>
      </c>
      <c r="H88" s="16" t="s">
        <v>518</v>
      </c>
      <c r="I88" s="16" t="s">
        <v>15</v>
      </c>
      <c r="J88" s="71" t="s">
        <v>41</v>
      </c>
      <c r="K88" s="68" t="s">
        <v>13</v>
      </c>
      <c r="L88" s="16" t="s">
        <v>519</v>
      </c>
      <c r="M88" s="16" t="s">
        <v>520</v>
      </c>
      <c r="N88" s="68" t="s">
        <v>15</v>
      </c>
      <c r="O88" s="68" t="s">
        <v>15</v>
      </c>
      <c r="P88" s="16" t="s">
        <v>521</v>
      </c>
      <c r="Q88" s="69" t="s">
        <v>522</v>
      </c>
      <c r="R88" s="16"/>
      <c r="S88" s="16"/>
      <c r="T88" s="16"/>
      <c r="U88" s="16"/>
      <c r="V88" s="16"/>
      <c r="W88" s="16"/>
      <c r="X88" s="16"/>
      <c r="Y88" s="16"/>
      <c r="Z88" s="16"/>
      <c r="AA88" s="16"/>
      <c r="AB88" s="16"/>
      <c r="AC88" s="16"/>
      <c r="AD88" s="16"/>
      <c r="AE88" s="16"/>
      <c r="AF88" s="16"/>
      <c r="AG88" s="16"/>
      <c r="AH88" s="16"/>
      <c r="AI88" s="16"/>
      <c r="AJ88" s="16"/>
      <c r="AK88" s="16"/>
    </row>
    <row r="89" ht="15.75" customHeight="1">
      <c r="A89" s="73">
        <v>44664.57040557871</v>
      </c>
      <c r="B89" s="16" t="s">
        <v>21</v>
      </c>
      <c r="C89" s="67" t="s">
        <v>10</v>
      </c>
      <c r="D89" s="68" t="s">
        <v>30</v>
      </c>
      <c r="E89" s="16" t="s">
        <v>487</v>
      </c>
      <c r="F89" s="16" t="s">
        <v>191</v>
      </c>
      <c r="G89" s="74">
        <v>0.0</v>
      </c>
      <c r="H89" s="16" t="s">
        <v>121</v>
      </c>
      <c r="I89" s="16" t="s">
        <v>175</v>
      </c>
      <c r="J89" s="71" t="s">
        <v>23</v>
      </c>
      <c r="K89" s="71" t="s">
        <v>23</v>
      </c>
      <c r="L89" s="16" t="s">
        <v>523</v>
      </c>
      <c r="M89" s="16" t="s">
        <v>524</v>
      </c>
      <c r="N89" s="68" t="s">
        <v>16</v>
      </c>
      <c r="O89" s="68" t="s">
        <v>16</v>
      </c>
      <c r="P89" s="16" t="s">
        <v>292</v>
      </c>
      <c r="Q89" s="69" t="s">
        <v>525</v>
      </c>
      <c r="R89" s="16"/>
      <c r="S89" s="16"/>
      <c r="T89" s="16"/>
      <c r="U89" s="16"/>
      <c r="V89" s="16"/>
      <c r="W89" s="16"/>
      <c r="X89" s="16"/>
      <c r="Y89" s="16"/>
      <c r="Z89" s="16"/>
      <c r="AA89" s="16"/>
      <c r="AB89" s="16"/>
      <c r="AC89" s="16"/>
      <c r="AD89" s="16"/>
      <c r="AE89" s="16"/>
      <c r="AF89" s="16"/>
      <c r="AG89" s="16"/>
      <c r="AH89" s="16"/>
      <c r="AI89" s="16"/>
      <c r="AJ89" s="16"/>
      <c r="AK89" s="16"/>
    </row>
    <row r="90" ht="15.75" customHeight="1">
      <c r="A90" s="73">
        <v>44664.57114377315</v>
      </c>
      <c r="B90" s="16" t="s">
        <v>21</v>
      </c>
      <c r="C90" s="67" t="s">
        <v>10</v>
      </c>
      <c r="D90" s="68" t="s">
        <v>11</v>
      </c>
      <c r="E90" s="16" t="s">
        <v>352</v>
      </c>
      <c r="F90" s="16" t="s">
        <v>347</v>
      </c>
      <c r="G90" s="68" t="s">
        <v>13</v>
      </c>
      <c r="H90" s="16" t="s">
        <v>526</v>
      </c>
      <c r="I90" s="16" t="s">
        <v>15</v>
      </c>
      <c r="J90" s="71" t="s">
        <v>14</v>
      </c>
      <c r="K90" s="68" t="s">
        <v>13</v>
      </c>
      <c r="L90" s="16" t="s">
        <v>527</v>
      </c>
      <c r="M90" s="16" t="s">
        <v>528</v>
      </c>
      <c r="N90" s="68" t="s">
        <v>16</v>
      </c>
      <c r="O90" s="68" t="s">
        <v>15</v>
      </c>
      <c r="P90" s="16" t="s">
        <v>315</v>
      </c>
      <c r="Q90" s="30" t="s">
        <v>529</v>
      </c>
      <c r="R90" s="30"/>
      <c r="S90" s="30"/>
      <c r="T90" s="30"/>
      <c r="U90" s="16"/>
      <c r="V90" s="16"/>
      <c r="W90" s="16"/>
      <c r="X90" s="16"/>
      <c r="Y90" s="16"/>
      <c r="Z90" s="16"/>
      <c r="AA90" s="16"/>
      <c r="AB90" s="16"/>
      <c r="AC90" s="16"/>
      <c r="AD90" s="16"/>
      <c r="AE90" s="16"/>
      <c r="AF90" s="16"/>
      <c r="AG90" s="16"/>
      <c r="AH90" s="16"/>
      <c r="AI90" s="16"/>
      <c r="AJ90" s="16"/>
      <c r="AK90" s="16"/>
    </row>
    <row r="91" ht="15.75" customHeight="1">
      <c r="A91" s="73">
        <v>44664.573440821754</v>
      </c>
      <c r="B91" s="16" t="s">
        <v>21</v>
      </c>
      <c r="C91" s="67" t="s">
        <v>10</v>
      </c>
      <c r="D91" s="68" t="s">
        <v>40</v>
      </c>
      <c r="E91" s="16" t="s">
        <v>487</v>
      </c>
      <c r="F91" s="16" t="s">
        <v>458</v>
      </c>
      <c r="G91" s="68" t="s">
        <v>13</v>
      </c>
      <c r="H91" s="16" t="s">
        <v>530</v>
      </c>
      <c r="I91" s="16" t="s">
        <v>15</v>
      </c>
      <c r="J91" s="71" t="s">
        <v>41</v>
      </c>
      <c r="K91" s="71" t="s">
        <v>23</v>
      </c>
      <c r="L91" s="16" t="s">
        <v>196</v>
      </c>
      <c r="M91" s="16" t="s">
        <v>531</v>
      </c>
      <c r="N91" s="68" t="s">
        <v>15</v>
      </c>
      <c r="O91" s="68" t="s">
        <v>16</v>
      </c>
      <c r="P91" s="16" t="s">
        <v>263</v>
      </c>
      <c r="Q91" s="30" t="s">
        <v>532</v>
      </c>
      <c r="R91" s="30"/>
      <c r="S91" s="16"/>
      <c r="T91" s="16"/>
      <c r="U91" s="16"/>
      <c r="V91" s="16"/>
      <c r="W91" s="16"/>
      <c r="X91" s="16"/>
      <c r="Y91" s="16"/>
      <c r="Z91" s="16"/>
      <c r="AA91" s="16"/>
      <c r="AB91" s="16"/>
      <c r="AC91" s="16"/>
      <c r="AD91" s="16"/>
      <c r="AE91" s="16"/>
      <c r="AF91" s="16"/>
      <c r="AG91" s="16"/>
      <c r="AH91" s="16"/>
      <c r="AI91" s="16"/>
      <c r="AJ91" s="16"/>
      <c r="AK91" s="16"/>
    </row>
    <row r="92" ht="15.75" customHeight="1">
      <c r="A92" s="73">
        <v>44664.577608865744</v>
      </c>
      <c r="B92" s="16" t="s">
        <v>9</v>
      </c>
      <c r="C92" s="72" t="s">
        <v>10</v>
      </c>
      <c r="D92" s="68" t="s">
        <v>533</v>
      </c>
      <c r="E92" s="16" t="s">
        <v>159</v>
      </c>
      <c r="F92" s="16" t="s">
        <v>236</v>
      </c>
      <c r="G92" s="68" t="s">
        <v>13</v>
      </c>
      <c r="H92" s="16" t="s">
        <v>528</v>
      </c>
      <c r="I92" s="16" t="s">
        <v>16</v>
      </c>
      <c r="J92" s="71" t="s">
        <v>23</v>
      </c>
      <c r="K92" s="71" t="s">
        <v>41</v>
      </c>
      <c r="L92" s="16" t="s">
        <v>181</v>
      </c>
      <c r="M92" s="16" t="s">
        <v>225</v>
      </c>
      <c r="N92" s="68" t="s">
        <v>16</v>
      </c>
      <c r="O92" s="68" t="s">
        <v>16</v>
      </c>
      <c r="P92" s="16" t="s">
        <v>534</v>
      </c>
      <c r="Q92" s="69" t="s">
        <v>535</v>
      </c>
      <c r="R92" s="16"/>
      <c r="S92" s="16"/>
      <c r="T92" s="16"/>
      <c r="U92" s="16"/>
      <c r="V92" s="16"/>
      <c r="W92" s="16"/>
      <c r="X92" s="16"/>
      <c r="Y92" s="16"/>
      <c r="Z92" s="16"/>
      <c r="AA92" s="16"/>
      <c r="AB92" s="16"/>
      <c r="AC92" s="16"/>
      <c r="AD92" s="16"/>
      <c r="AE92" s="16"/>
      <c r="AF92" s="16"/>
      <c r="AG92" s="16"/>
      <c r="AH92" s="16"/>
      <c r="AI92" s="16"/>
      <c r="AJ92" s="16"/>
      <c r="AK92" s="16"/>
    </row>
    <row r="93" ht="15.75" customHeight="1">
      <c r="A93" s="73">
        <v>44664.57820163194</v>
      </c>
      <c r="B93" s="16" t="s">
        <v>21</v>
      </c>
      <c r="C93" s="67" t="s">
        <v>10</v>
      </c>
      <c r="D93" s="68" t="s">
        <v>11</v>
      </c>
      <c r="E93" s="16" t="s">
        <v>190</v>
      </c>
      <c r="F93" s="16" t="s">
        <v>536</v>
      </c>
      <c r="G93" s="71" t="s">
        <v>34</v>
      </c>
      <c r="H93" s="16" t="s">
        <v>537</v>
      </c>
      <c r="I93" s="16" t="s">
        <v>16</v>
      </c>
      <c r="J93" s="74">
        <v>0.0</v>
      </c>
      <c r="K93" s="71" t="s">
        <v>23</v>
      </c>
      <c r="L93" s="16" t="s">
        <v>232</v>
      </c>
      <c r="M93" s="16" t="s">
        <v>321</v>
      </c>
      <c r="N93" s="68" t="s">
        <v>16</v>
      </c>
      <c r="O93" s="68" t="s">
        <v>16</v>
      </c>
      <c r="P93" s="16" t="s">
        <v>538</v>
      </c>
      <c r="Q93" s="69" t="s">
        <v>539</v>
      </c>
      <c r="R93" s="16"/>
      <c r="S93" s="16"/>
      <c r="T93" s="16"/>
      <c r="U93" s="16"/>
      <c r="V93" s="16"/>
      <c r="W93" s="16"/>
      <c r="X93" s="16"/>
      <c r="Y93" s="16"/>
      <c r="Z93" s="16"/>
      <c r="AA93" s="16"/>
      <c r="AB93" s="16"/>
      <c r="AC93" s="16"/>
      <c r="AD93" s="16"/>
      <c r="AE93" s="16"/>
      <c r="AF93" s="16"/>
      <c r="AG93" s="16"/>
      <c r="AH93" s="16"/>
      <c r="AI93" s="16"/>
      <c r="AJ93" s="16"/>
      <c r="AK93" s="16"/>
    </row>
    <row r="94" ht="15.75" customHeight="1">
      <c r="A94" s="73">
        <v>44664.579620578705</v>
      </c>
      <c r="B94" s="16" t="s">
        <v>9</v>
      </c>
      <c r="C94" s="67" t="s">
        <v>10</v>
      </c>
      <c r="D94" s="68" t="s">
        <v>40</v>
      </c>
      <c r="E94" s="16" t="s">
        <v>174</v>
      </c>
      <c r="F94" s="16" t="s">
        <v>540</v>
      </c>
      <c r="G94" s="71" t="s">
        <v>34</v>
      </c>
      <c r="H94" s="16" t="s">
        <v>212</v>
      </c>
      <c r="I94" s="16" t="s">
        <v>175</v>
      </c>
      <c r="J94" s="71" t="s">
        <v>41</v>
      </c>
      <c r="K94" s="71" t="s">
        <v>23</v>
      </c>
      <c r="L94" s="16" t="s">
        <v>334</v>
      </c>
      <c r="M94" s="16" t="s">
        <v>541</v>
      </c>
      <c r="N94" s="68" t="s">
        <v>15</v>
      </c>
      <c r="O94" s="68" t="s">
        <v>15</v>
      </c>
      <c r="P94" s="16" t="s">
        <v>178</v>
      </c>
      <c r="Q94" s="30" t="s">
        <v>542</v>
      </c>
      <c r="R94" s="30"/>
      <c r="S94" s="16"/>
      <c r="T94" s="16"/>
      <c r="U94" s="16"/>
      <c r="V94" s="16"/>
      <c r="W94" s="16"/>
      <c r="X94" s="16"/>
      <c r="Y94" s="16"/>
      <c r="Z94" s="16"/>
      <c r="AA94" s="16"/>
      <c r="AB94" s="16"/>
      <c r="AC94" s="16"/>
      <c r="AD94" s="16"/>
      <c r="AE94" s="16"/>
      <c r="AF94" s="16"/>
      <c r="AG94" s="16"/>
      <c r="AH94" s="16"/>
      <c r="AI94" s="16"/>
      <c r="AJ94" s="16"/>
      <c r="AK94" s="16"/>
    </row>
    <row r="95" ht="15.75" customHeight="1">
      <c r="A95" s="73">
        <v>44664.57973751157</v>
      </c>
      <c r="B95" s="16" t="s">
        <v>9</v>
      </c>
      <c r="C95" s="67" t="s">
        <v>10</v>
      </c>
      <c r="D95" s="68" t="s">
        <v>543</v>
      </c>
      <c r="E95" s="16" t="s">
        <v>185</v>
      </c>
      <c r="F95" s="16" t="s">
        <v>160</v>
      </c>
      <c r="G95" s="71" t="s">
        <v>23</v>
      </c>
      <c r="H95" s="16" t="s">
        <v>544</v>
      </c>
      <c r="I95" s="16" t="s">
        <v>15</v>
      </c>
      <c r="J95" s="71" t="s">
        <v>41</v>
      </c>
      <c r="K95" s="71" t="s">
        <v>41</v>
      </c>
      <c r="L95" s="16" t="s">
        <v>396</v>
      </c>
      <c r="M95" s="16" t="s">
        <v>545</v>
      </c>
      <c r="N95" s="68" t="s">
        <v>15</v>
      </c>
      <c r="O95" s="68" t="s">
        <v>16</v>
      </c>
      <c r="P95" s="16" t="s">
        <v>178</v>
      </c>
      <c r="Q95" s="30" t="s">
        <v>546</v>
      </c>
      <c r="R95" s="16"/>
      <c r="S95" s="16"/>
      <c r="T95" s="16"/>
      <c r="U95" s="16"/>
      <c r="V95" s="16"/>
      <c r="W95" s="16"/>
      <c r="X95" s="16"/>
      <c r="Y95" s="16"/>
      <c r="Z95" s="16"/>
      <c r="AA95" s="16"/>
      <c r="AB95" s="16"/>
      <c r="AC95" s="16"/>
      <c r="AD95" s="16"/>
      <c r="AE95" s="16"/>
      <c r="AF95" s="16"/>
      <c r="AG95" s="16"/>
      <c r="AH95" s="16"/>
      <c r="AI95" s="16"/>
      <c r="AJ95" s="16"/>
      <c r="AK95" s="16"/>
    </row>
    <row r="96" ht="15.75" customHeight="1">
      <c r="A96" s="73">
        <v>44664.58222590278</v>
      </c>
      <c r="B96" s="16" t="s">
        <v>9</v>
      </c>
      <c r="C96" s="67" t="s">
        <v>10</v>
      </c>
      <c r="D96" s="68" t="s">
        <v>40</v>
      </c>
      <c r="E96" s="16" t="s">
        <v>185</v>
      </c>
      <c r="F96" s="16" t="s">
        <v>186</v>
      </c>
      <c r="G96" s="71" t="s">
        <v>34</v>
      </c>
      <c r="H96" s="16" t="s">
        <v>547</v>
      </c>
      <c r="I96" s="16" t="s">
        <v>15</v>
      </c>
      <c r="J96" s="71" t="s">
        <v>41</v>
      </c>
      <c r="K96" s="71" t="s">
        <v>41</v>
      </c>
      <c r="L96" s="16" t="s">
        <v>181</v>
      </c>
      <c r="M96" s="16" t="s">
        <v>548</v>
      </c>
      <c r="N96" s="68" t="s">
        <v>15</v>
      </c>
      <c r="O96" s="68" t="s">
        <v>15</v>
      </c>
      <c r="P96" s="16" t="s">
        <v>549</v>
      </c>
      <c r="Q96" s="30" t="s">
        <v>550</v>
      </c>
      <c r="R96" s="16"/>
      <c r="S96" s="16"/>
      <c r="T96" s="16"/>
      <c r="U96" s="16"/>
      <c r="V96" s="16"/>
      <c r="W96" s="16"/>
      <c r="X96" s="16"/>
      <c r="Y96" s="16"/>
      <c r="Z96" s="16"/>
      <c r="AA96" s="16"/>
      <c r="AB96" s="16"/>
      <c r="AC96" s="16"/>
      <c r="AD96" s="16"/>
      <c r="AE96" s="16"/>
      <c r="AF96" s="16"/>
      <c r="AG96" s="16"/>
      <c r="AH96" s="16"/>
      <c r="AI96" s="16"/>
      <c r="AJ96" s="16"/>
      <c r="AK96" s="16"/>
    </row>
    <row r="97" ht="15.75" customHeight="1">
      <c r="A97" s="70">
        <v>44663.391140555555</v>
      </c>
      <c r="B97" s="16" t="s">
        <v>9</v>
      </c>
      <c r="C97" s="67" t="s">
        <v>10</v>
      </c>
      <c r="D97" s="68" t="s">
        <v>11</v>
      </c>
      <c r="E97" s="16" t="s">
        <v>174</v>
      </c>
      <c r="F97" s="16" t="s">
        <v>551</v>
      </c>
      <c r="G97" s="71" t="s">
        <v>12</v>
      </c>
      <c r="H97" s="16" t="s">
        <v>476</v>
      </c>
      <c r="I97" s="16" t="s">
        <v>175</v>
      </c>
      <c r="J97" s="68" t="s">
        <v>13</v>
      </c>
      <c r="K97" s="71" t="s">
        <v>41</v>
      </c>
      <c r="L97" s="16" t="s">
        <v>181</v>
      </c>
      <c r="M97" s="16" t="s">
        <v>476</v>
      </c>
      <c r="N97" s="68" t="s">
        <v>24</v>
      </c>
      <c r="O97" s="68" t="s">
        <v>15</v>
      </c>
      <c r="P97" s="16" t="s">
        <v>552</v>
      </c>
      <c r="Q97" s="30" t="s">
        <v>553</v>
      </c>
      <c r="R97" s="30"/>
    </row>
    <row r="98" ht="15.75" customHeight="1">
      <c r="A98" s="70">
        <v>44663.391554814814</v>
      </c>
      <c r="B98" s="16" t="s">
        <v>9</v>
      </c>
      <c r="C98" s="67" t="s">
        <v>10</v>
      </c>
      <c r="D98" s="68" t="s">
        <v>58</v>
      </c>
      <c r="E98" s="16" t="s">
        <v>174</v>
      </c>
      <c r="F98" s="16" t="s">
        <v>278</v>
      </c>
      <c r="G98" s="71" t="s">
        <v>34</v>
      </c>
      <c r="H98" s="16" t="s">
        <v>476</v>
      </c>
      <c r="I98" s="16" t="s">
        <v>15</v>
      </c>
      <c r="J98" s="71" t="s">
        <v>23</v>
      </c>
      <c r="K98" s="71" t="s">
        <v>41</v>
      </c>
      <c r="L98" s="16" t="s">
        <v>334</v>
      </c>
      <c r="M98" s="16" t="s">
        <v>476</v>
      </c>
      <c r="N98" s="68" t="s">
        <v>16</v>
      </c>
      <c r="O98" s="68" t="s">
        <v>15</v>
      </c>
      <c r="P98" s="16" t="s">
        <v>263</v>
      </c>
      <c r="Q98" s="69" t="s">
        <v>553</v>
      </c>
    </row>
    <row r="99" ht="15.75" customHeight="1">
      <c r="A99" s="70">
        <v>44670.57508226852</v>
      </c>
      <c r="B99" s="16" t="s">
        <v>21</v>
      </c>
      <c r="C99" s="72" t="s">
        <v>10</v>
      </c>
      <c r="D99" s="68" t="s">
        <v>30</v>
      </c>
      <c r="E99" s="16" t="s">
        <v>199</v>
      </c>
      <c r="F99" s="16" t="s">
        <v>554</v>
      </c>
      <c r="G99" s="68">
        <v>0.0</v>
      </c>
      <c r="H99" s="16" t="s">
        <v>175</v>
      </c>
      <c r="I99" s="16" t="s">
        <v>15</v>
      </c>
      <c r="J99" s="68" t="s">
        <v>13</v>
      </c>
      <c r="K99" s="68" t="s">
        <v>13</v>
      </c>
      <c r="L99" s="16" t="s">
        <v>238</v>
      </c>
      <c r="M99" s="16" t="s">
        <v>175</v>
      </c>
      <c r="N99" s="68" t="s">
        <v>15</v>
      </c>
      <c r="O99" s="68" t="s">
        <v>15</v>
      </c>
      <c r="P99" s="16" t="s">
        <v>194</v>
      </c>
      <c r="Q99" s="30" t="s">
        <v>555</v>
      </c>
      <c r="R99" s="30"/>
      <c r="S99" s="30"/>
      <c r="T99" s="30"/>
    </row>
    <row r="100" ht="15.75" customHeight="1">
      <c r="A100" s="70">
        <v>44670.77761454861</v>
      </c>
      <c r="B100" s="16" t="s">
        <v>21</v>
      </c>
      <c r="C100" s="67" t="s">
        <v>10</v>
      </c>
      <c r="D100" s="68" t="s">
        <v>30</v>
      </c>
      <c r="E100" s="16" t="s">
        <v>199</v>
      </c>
      <c r="F100" s="16" t="s">
        <v>556</v>
      </c>
      <c r="G100" s="68">
        <v>0.0</v>
      </c>
      <c r="H100" s="16" t="s">
        <v>557</v>
      </c>
      <c r="I100" s="16" t="s">
        <v>15</v>
      </c>
      <c r="J100" s="71" t="s">
        <v>14</v>
      </c>
      <c r="K100" s="71" t="s">
        <v>41</v>
      </c>
      <c r="L100" s="16" t="s">
        <v>269</v>
      </c>
      <c r="M100" s="16" t="s">
        <v>558</v>
      </c>
      <c r="N100" s="68" t="s">
        <v>16</v>
      </c>
      <c r="O100" s="68" t="s">
        <v>15</v>
      </c>
      <c r="P100" s="16" t="s">
        <v>315</v>
      </c>
      <c r="Q100" s="30" t="s">
        <v>198</v>
      </c>
      <c r="R100" s="30"/>
      <c r="S100" s="30"/>
      <c r="T100" s="30"/>
      <c r="U100" s="30"/>
      <c r="V100" s="30"/>
    </row>
    <row r="101" ht="15.75" customHeight="1">
      <c r="A101" s="73">
        <v>44664.36964255787</v>
      </c>
      <c r="B101" s="16" t="s">
        <v>21</v>
      </c>
      <c r="C101" s="67" t="s">
        <v>10</v>
      </c>
      <c r="D101" s="68" t="s">
        <v>11</v>
      </c>
      <c r="E101" s="16" t="s">
        <v>159</v>
      </c>
      <c r="F101" s="16" t="s">
        <v>236</v>
      </c>
      <c r="G101" s="68" t="s">
        <v>13</v>
      </c>
      <c r="H101" s="16" t="s">
        <v>476</v>
      </c>
      <c r="I101" s="16" t="s">
        <v>15</v>
      </c>
      <c r="J101" s="68" t="s">
        <v>13</v>
      </c>
      <c r="K101" s="71" t="s">
        <v>14</v>
      </c>
      <c r="L101" s="16" t="s">
        <v>181</v>
      </c>
      <c r="M101" s="16" t="s">
        <v>125</v>
      </c>
      <c r="N101" s="68" t="s">
        <v>15</v>
      </c>
      <c r="O101" s="68" t="s">
        <v>15</v>
      </c>
      <c r="P101" s="16" t="s">
        <v>263</v>
      </c>
      <c r="Q101" s="69" t="s">
        <v>476</v>
      </c>
      <c r="R101" s="16"/>
      <c r="S101" s="16"/>
      <c r="T101" s="16"/>
      <c r="U101" s="16"/>
      <c r="V101" s="16"/>
      <c r="W101" s="16"/>
      <c r="X101" s="16"/>
      <c r="Y101" s="16"/>
      <c r="Z101" s="16"/>
      <c r="AA101" s="16"/>
      <c r="AB101" s="16"/>
      <c r="AC101" s="16"/>
      <c r="AD101" s="16"/>
      <c r="AE101" s="16"/>
      <c r="AF101" s="16"/>
      <c r="AG101" s="16"/>
      <c r="AH101" s="16"/>
      <c r="AI101" s="16"/>
      <c r="AJ101" s="16"/>
      <c r="AK101" s="16"/>
    </row>
    <row r="102" ht="15.75" customHeight="1">
      <c r="A102" s="73">
        <v>44664.56696409722</v>
      </c>
      <c r="B102" s="16" t="s">
        <v>21</v>
      </c>
      <c r="C102" s="67" t="s">
        <v>10</v>
      </c>
      <c r="D102" s="68" t="s">
        <v>11</v>
      </c>
      <c r="E102" s="16" t="s">
        <v>199</v>
      </c>
      <c r="F102" s="16" t="s">
        <v>278</v>
      </c>
      <c r="G102" s="71" t="s">
        <v>34</v>
      </c>
      <c r="H102" s="16" t="s">
        <v>225</v>
      </c>
      <c r="I102" s="16" t="s">
        <v>15</v>
      </c>
      <c r="J102" s="71" t="s">
        <v>41</v>
      </c>
      <c r="K102" s="71" t="s">
        <v>23</v>
      </c>
      <c r="L102" s="16" t="s">
        <v>181</v>
      </c>
      <c r="M102" s="16" t="s">
        <v>559</v>
      </c>
      <c r="N102" s="68" t="s">
        <v>24</v>
      </c>
      <c r="O102" s="68" t="s">
        <v>16</v>
      </c>
      <c r="P102" s="16" t="s">
        <v>263</v>
      </c>
      <c r="Q102" s="69" t="s">
        <v>225</v>
      </c>
      <c r="R102" s="16"/>
      <c r="S102" s="16"/>
      <c r="T102" s="16"/>
      <c r="U102" s="16"/>
      <c r="V102" s="16"/>
      <c r="W102" s="16"/>
      <c r="X102" s="16"/>
      <c r="Y102" s="16"/>
      <c r="Z102" s="16"/>
      <c r="AA102" s="16"/>
      <c r="AB102" s="16"/>
      <c r="AC102" s="16"/>
      <c r="AD102" s="16"/>
      <c r="AE102" s="16"/>
      <c r="AF102" s="16"/>
      <c r="AG102" s="16"/>
      <c r="AH102" s="16"/>
      <c r="AI102" s="16"/>
      <c r="AJ102" s="16"/>
      <c r="AK102" s="16"/>
    </row>
    <row r="103" ht="15.75" customHeight="1">
      <c r="A103" s="73">
        <v>44664.56871075231</v>
      </c>
      <c r="B103" s="16" t="s">
        <v>9</v>
      </c>
      <c r="C103" s="67" t="s">
        <v>10</v>
      </c>
      <c r="D103" s="68" t="s">
        <v>54</v>
      </c>
      <c r="E103" s="16" t="s">
        <v>560</v>
      </c>
      <c r="F103" s="16" t="s">
        <v>561</v>
      </c>
      <c r="G103" s="71" t="s">
        <v>34</v>
      </c>
      <c r="H103" s="16" t="s">
        <v>562</v>
      </c>
      <c r="I103" s="16" t="s">
        <v>16</v>
      </c>
      <c r="J103" s="71" t="s">
        <v>23</v>
      </c>
      <c r="K103" s="71" t="s">
        <v>14</v>
      </c>
      <c r="L103" s="16" t="s">
        <v>196</v>
      </c>
      <c r="M103" s="16" t="s">
        <v>563</v>
      </c>
      <c r="N103" s="68" t="s">
        <v>15</v>
      </c>
      <c r="O103" s="68" t="s">
        <v>15</v>
      </c>
      <c r="P103" s="16" t="s">
        <v>438</v>
      </c>
      <c r="Q103" s="30" t="s">
        <v>563</v>
      </c>
      <c r="R103" s="30"/>
      <c r="S103" s="16"/>
      <c r="T103" s="16"/>
      <c r="U103" s="16"/>
      <c r="V103" s="16"/>
      <c r="W103" s="16"/>
      <c r="X103" s="16"/>
      <c r="Y103" s="16"/>
      <c r="Z103" s="16"/>
      <c r="AA103" s="16"/>
      <c r="AB103" s="16"/>
      <c r="AC103" s="16"/>
      <c r="AD103" s="16"/>
      <c r="AE103" s="16"/>
      <c r="AF103" s="16"/>
      <c r="AG103" s="16"/>
      <c r="AH103" s="16"/>
      <c r="AI103" s="16"/>
      <c r="AJ103" s="16"/>
      <c r="AK103" s="16"/>
    </row>
    <row r="104" ht="15.75" customHeight="1">
      <c r="A104" s="73">
        <v>44664.57158395833</v>
      </c>
      <c r="B104" s="16" t="s">
        <v>9</v>
      </c>
      <c r="C104" s="67" t="s">
        <v>10</v>
      </c>
      <c r="D104" s="68" t="s">
        <v>54</v>
      </c>
      <c r="E104" s="16" t="s">
        <v>564</v>
      </c>
      <c r="F104" s="16" t="s">
        <v>565</v>
      </c>
      <c r="G104" s="71" t="s">
        <v>34</v>
      </c>
      <c r="H104" s="16" t="s">
        <v>566</v>
      </c>
      <c r="I104" s="16" t="s">
        <v>15</v>
      </c>
      <c r="J104" s="68" t="s">
        <v>13</v>
      </c>
      <c r="K104" s="68" t="s">
        <v>13</v>
      </c>
      <c r="L104" s="16" t="s">
        <v>300</v>
      </c>
      <c r="M104" s="16" t="s">
        <v>567</v>
      </c>
      <c r="N104" s="68" t="s">
        <v>15</v>
      </c>
      <c r="O104" s="68" t="s">
        <v>15</v>
      </c>
      <c r="P104" s="16" t="s">
        <v>568</v>
      </c>
      <c r="Q104" s="30" t="s">
        <v>566</v>
      </c>
      <c r="R104" s="16"/>
      <c r="S104" s="16"/>
      <c r="T104" s="16"/>
      <c r="U104" s="16"/>
      <c r="V104" s="16"/>
      <c r="W104" s="16"/>
      <c r="X104" s="16"/>
      <c r="Y104" s="16"/>
      <c r="Z104" s="16"/>
      <c r="AA104" s="16"/>
      <c r="AB104" s="16"/>
      <c r="AC104" s="16"/>
      <c r="AD104" s="16"/>
      <c r="AE104" s="16"/>
      <c r="AF104" s="16"/>
      <c r="AG104" s="16"/>
      <c r="AH104" s="16"/>
      <c r="AI104" s="16"/>
      <c r="AJ104" s="16"/>
      <c r="AK104" s="16"/>
    </row>
    <row r="105" ht="15.75" customHeight="1">
      <c r="A105" s="73">
        <v>44664.572169363426</v>
      </c>
      <c r="B105" s="16" t="s">
        <v>9</v>
      </c>
      <c r="C105" s="67" t="s">
        <v>10</v>
      </c>
      <c r="D105" s="68" t="s">
        <v>30</v>
      </c>
      <c r="E105" s="16" t="s">
        <v>174</v>
      </c>
      <c r="F105" s="16" t="s">
        <v>569</v>
      </c>
      <c r="G105" s="71" t="s">
        <v>23</v>
      </c>
      <c r="H105" s="16" t="s">
        <v>570</v>
      </c>
      <c r="I105" s="16" t="s">
        <v>175</v>
      </c>
      <c r="J105" s="71" t="s">
        <v>41</v>
      </c>
      <c r="K105" s="68" t="s">
        <v>13</v>
      </c>
      <c r="L105" s="16" t="s">
        <v>571</v>
      </c>
      <c r="M105" s="16" t="s">
        <v>567</v>
      </c>
      <c r="N105" s="68" t="s">
        <v>15</v>
      </c>
      <c r="O105" s="68" t="s">
        <v>16</v>
      </c>
      <c r="P105" s="16" t="s">
        <v>302</v>
      </c>
      <c r="Q105" s="69" t="s">
        <v>572</v>
      </c>
      <c r="R105" s="16"/>
      <c r="S105" s="16"/>
      <c r="T105" s="16"/>
      <c r="U105" s="16"/>
      <c r="V105" s="16"/>
      <c r="W105" s="16"/>
      <c r="X105" s="16"/>
      <c r="Y105" s="16"/>
      <c r="Z105" s="16"/>
      <c r="AA105" s="16"/>
      <c r="AB105" s="16"/>
      <c r="AC105" s="16"/>
      <c r="AD105" s="16"/>
      <c r="AE105" s="16"/>
      <c r="AF105" s="16"/>
      <c r="AG105" s="16"/>
      <c r="AH105" s="16"/>
      <c r="AI105" s="16"/>
      <c r="AJ105" s="16"/>
      <c r="AK105" s="16"/>
    </row>
    <row r="106" ht="15.75" customHeight="1">
      <c r="A106" s="73">
        <v>44664.57358570602</v>
      </c>
      <c r="B106" s="16" t="s">
        <v>21</v>
      </c>
      <c r="C106" s="72" t="s">
        <v>10</v>
      </c>
      <c r="D106" s="68" t="s">
        <v>30</v>
      </c>
      <c r="E106" s="16" t="s">
        <v>159</v>
      </c>
      <c r="F106" s="16" t="s">
        <v>195</v>
      </c>
      <c r="G106" s="71" t="s">
        <v>23</v>
      </c>
      <c r="H106" s="16" t="s">
        <v>573</v>
      </c>
      <c r="I106" s="16" t="s">
        <v>15</v>
      </c>
      <c r="J106" s="71" t="s">
        <v>41</v>
      </c>
      <c r="K106" s="71" t="s">
        <v>23</v>
      </c>
      <c r="L106" s="16" t="s">
        <v>181</v>
      </c>
      <c r="M106" s="16" t="s">
        <v>574</v>
      </c>
      <c r="N106" s="68" t="s">
        <v>16</v>
      </c>
      <c r="O106" s="68" t="s">
        <v>15</v>
      </c>
      <c r="P106" s="16" t="s">
        <v>263</v>
      </c>
      <c r="Q106" s="30" t="s">
        <v>198</v>
      </c>
      <c r="R106" s="16"/>
      <c r="S106" s="16"/>
      <c r="T106" s="16"/>
      <c r="U106" s="16"/>
      <c r="V106" s="16"/>
      <c r="W106" s="16"/>
      <c r="X106" s="16"/>
      <c r="Y106" s="16"/>
      <c r="Z106" s="16"/>
      <c r="AA106" s="16"/>
      <c r="AB106" s="16"/>
      <c r="AC106" s="16"/>
      <c r="AD106" s="16"/>
      <c r="AE106" s="16"/>
      <c r="AF106" s="16"/>
      <c r="AG106" s="16"/>
      <c r="AH106" s="16"/>
      <c r="AI106" s="16"/>
      <c r="AJ106" s="16"/>
      <c r="AK106" s="16"/>
    </row>
    <row r="107" ht="15.75" customHeight="1">
      <c r="A107" s="73">
        <v>44664.574022754634</v>
      </c>
      <c r="B107" s="16" t="s">
        <v>9</v>
      </c>
      <c r="C107" s="67" t="s">
        <v>10</v>
      </c>
      <c r="D107" s="68" t="s">
        <v>65</v>
      </c>
      <c r="E107" s="16" t="s">
        <v>235</v>
      </c>
      <c r="F107" s="16" t="s">
        <v>575</v>
      </c>
      <c r="G107" s="68" t="s">
        <v>13</v>
      </c>
      <c r="H107" s="16" t="s">
        <v>576</v>
      </c>
      <c r="I107" s="16" t="s">
        <v>15</v>
      </c>
      <c r="J107" s="68" t="s">
        <v>13</v>
      </c>
      <c r="K107" s="68" t="s">
        <v>13</v>
      </c>
      <c r="L107" s="16" t="s">
        <v>577</v>
      </c>
      <c r="M107" s="16" t="s">
        <v>576</v>
      </c>
      <c r="N107" s="68" t="s">
        <v>15</v>
      </c>
      <c r="O107" s="68" t="s">
        <v>16</v>
      </c>
      <c r="P107" s="16" t="s">
        <v>578</v>
      </c>
      <c r="Q107" s="69" t="s">
        <v>579</v>
      </c>
      <c r="R107" s="16"/>
      <c r="S107" s="16"/>
      <c r="T107" s="16"/>
      <c r="U107" s="16"/>
      <c r="V107" s="16"/>
      <c r="W107" s="16"/>
      <c r="X107" s="16"/>
      <c r="Y107" s="16"/>
      <c r="Z107" s="16"/>
      <c r="AA107" s="16"/>
      <c r="AB107" s="16"/>
      <c r="AC107" s="16"/>
      <c r="AD107" s="16"/>
      <c r="AE107" s="16"/>
      <c r="AF107" s="16"/>
      <c r="AG107" s="16"/>
      <c r="AH107" s="16"/>
      <c r="AI107" s="16"/>
      <c r="AJ107" s="16"/>
      <c r="AK107" s="16"/>
    </row>
    <row r="108" ht="15.75" customHeight="1">
      <c r="A108" s="73">
        <v>44664.444598912036</v>
      </c>
      <c r="B108" s="16" t="s">
        <v>9</v>
      </c>
      <c r="C108" s="67" t="s">
        <v>10</v>
      </c>
      <c r="D108" s="68" t="s">
        <v>11</v>
      </c>
      <c r="E108" s="16" t="s">
        <v>190</v>
      </c>
      <c r="F108" s="16" t="s">
        <v>152</v>
      </c>
      <c r="G108" s="71" t="s">
        <v>34</v>
      </c>
      <c r="H108" s="16" t="s">
        <v>580</v>
      </c>
      <c r="I108" s="16" t="s">
        <v>15</v>
      </c>
      <c r="J108" s="68" t="s">
        <v>13</v>
      </c>
      <c r="K108" s="71" t="s">
        <v>23</v>
      </c>
      <c r="L108" s="16" t="s">
        <v>300</v>
      </c>
      <c r="M108" s="16" t="s">
        <v>581</v>
      </c>
      <c r="N108" s="68" t="s">
        <v>16</v>
      </c>
      <c r="O108" s="68" t="s">
        <v>15</v>
      </c>
      <c r="P108" s="16" t="s">
        <v>298</v>
      </c>
      <c r="Q108" s="30" t="s">
        <v>283</v>
      </c>
      <c r="R108" s="16"/>
      <c r="S108" s="16"/>
      <c r="T108" s="16"/>
      <c r="U108" s="16"/>
      <c r="V108" s="16"/>
      <c r="W108" s="16"/>
      <c r="X108" s="16"/>
      <c r="Y108" s="16"/>
      <c r="Z108" s="16"/>
      <c r="AA108" s="16"/>
      <c r="AB108" s="16"/>
      <c r="AC108" s="16"/>
      <c r="AD108" s="16"/>
      <c r="AE108" s="16"/>
      <c r="AF108" s="16"/>
      <c r="AG108" s="16"/>
      <c r="AH108" s="16"/>
      <c r="AI108" s="16"/>
      <c r="AJ108" s="16"/>
      <c r="AK108" s="16"/>
    </row>
    <row r="109" ht="15.75" customHeight="1">
      <c r="A109" s="73">
        <v>44664.44652399306</v>
      </c>
      <c r="B109" s="16" t="s">
        <v>21</v>
      </c>
      <c r="C109" s="67" t="s">
        <v>10</v>
      </c>
      <c r="D109" s="68" t="s">
        <v>30</v>
      </c>
      <c r="E109" s="16" t="s">
        <v>199</v>
      </c>
      <c r="F109" s="16" t="s">
        <v>582</v>
      </c>
      <c r="G109" s="71" t="s">
        <v>23</v>
      </c>
      <c r="H109" s="16" t="s">
        <v>583</v>
      </c>
      <c r="I109" s="16" t="s">
        <v>15</v>
      </c>
      <c r="J109" s="71" t="s">
        <v>23</v>
      </c>
      <c r="K109" s="68" t="s">
        <v>13</v>
      </c>
      <c r="L109" s="16" t="s">
        <v>571</v>
      </c>
      <c r="M109" s="16" t="s">
        <v>584</v>
      </c>
      <c r="N109" s="68" t="s">
        <v>16</v>
      </c>
      <c r="O109" s="68" t="s">
        <v>15</v>
      </c>
      <c r="P109" s="16" t="s">
        <v>240</v>
      </c>
      <c r="Q109" s="69" t="s">
        <v>585</v>
      </c>
      <c r="R109" s="16"/>
      <c r="S109" s="16"/>
      <c r="T109" s="16"/>
      <c r="U109" s="16"/>
      <c r="V109" s="16"/>
      <c r="W109" s="16"/>
      <c r="X109" s="16"/>
      <c r="Y109" s="16"/>
      <c r="Z109" s="16"/>
      <c r="AA109" s="16"/>
      <c r="AB109" s="16"/>
      <c r="AC109" s="16"/>
      <c r="AD109" s="16"/>
      <c r="AE109" s="16"/>
      <c r="AF109" s="16"/>
      <c r="AG109" s="16"/>
      <c r="AH109" s="16"/>
      <c r="AI109" s="16"/>
      <c r="AJ109" s="16"/>
      <c r="AK109" s="16"/>
    </row>
    <row r="110" ht="15.75" customHeight="1">
      <c r="A110" s="73">
        <v>44664.576332453704</v>
      </c>
      <c r="B110" s="16" t="s">
        <v>21</v>
      </c>
      <c r="C110" s="67" t="s">
        <v>10</v>
      </c>
      <c r="D110" s="68" t="s">
        <v>586</v>
      </c>
      <c r="E110" s="16" t="s">
        <v>326</v>
      </c>
      <c r="F110" s="16" t="s">
        <v>191</v>
      </c>
      <c r="G110" s="71" t="s">
        <v>23</v>
      </c>
      <c r="H110" s="16" t="s">
        <v>587</v>
      </c>
      <c r="I110" s="16" t="s">
        <v>175</v>
      </c>
      <c r="J110" s="71" t="s">
        <v>14</v>
      </c>
      <c r="K110" s="71" t="s">
        <v>14</v>
      </c>
      <c r="L110" s="16" t="s">
        <v>349</v>
      </c>
      <c r="M110" s="16" t="s">
        <v>588</v>
      </c>
      <c r="N110" s="68" t="s">
        <v>15</v>
      </c>
      <c r="O110" s="68" t="s">
        <v>15</v>
      </c>
      <c r="P110" s="16" t="s">
        <v>589</v>
      </c>
      <c r="Q110" s="30" t="s">
        <v>590</v>
      </c>
      <c r="R110" s="30"/>
      <c r="S110" s="30"/>
      <c r="T110" s="16"/>
      <c r="U110" s="16"/>
      <c r="V110" s="16"/>
      <c r="W110" s="16"/>
      <c r="X110" s="16"/>
      <c r="Y110" s="16"/>
      <c r="Z110" s="16"/>
      <c r="AA110" s="16"/>
      <c r="AB110" s="16"/>
      <c r="AC110" s="16"/>
      <c r="AD110" s="16"/>
      <c r="AE110" s="16"/>
      <c r="AF110" s="16"/>
      <c r="AG110" s="16"/>
      <c r="AH110" s="16"/>
      <c r="AI110" s="16"/>
      <c r="AJ110" s="16"/>
      <c r="AK110" s="16"/>
    </row>
    <row r="111" ht="15.75" customHeight="1">
      <c r="A111" s="73">
        <v>44664.577766041664</v>
      </c>
      <c r="B111" s="16" t="s">
        <v>21</v>
      </c>
      <c r="C111" s="67" t="s">
        <v>10</v>
      </c>
      <c r="D111" s="68" t="s">
        <v>44</v>
      </c>
      <c r="E111" s="16" t="s">
        <v>258</v>
      </c>
      <c r="F111" s="16" t="s">
        <v>591</v>
      </c>
      <c r="G111" s="71" t="s">
        <v>23</v>
      </c>
      <c r="H111" s="16" t="s">
        <v>266</v>
      </c>
      <c r="I111" s="16" t="s">
        <v>15</v>
      </c>
      <c r="J111" s="71" t="s">
        <v>14</v>
      </c>
      <c r="K111" s="71" t="s">
        <v>41</v>
      </c>
      <c r="L111" s="16" t="s">
        <v>592</v>
      </c>
      <c r="M111" s="16" t="s">
        <v>593</v>
      </c>
      <c r="N111" s="68" t="s">
        <v>16</v>
      </c>
      <c r="O111" s="68" t="s">
        <v>15</v>
      </c>
      <c r="P111" s="16" t="s">
        <v>263</v>
      </c>
      <c r="Q111" s="30" t="s">
        <v>192</v>
      </c>
      <c r="R111" s="30"/>
      <c r="S111" s="30"/>
      <c r="T111" s="30"/>
      <c r="U111" s="16"/>
      <c r="V111" s="16"/>
      <c r="W111" s="16"/>
      <c r="X111" s="16"/>
      <c r="Y111" s="16"/>
      <c r="Z111" s="16"/>
      <c r="AA111" s="16"/>
      <c r="AB111" s="16"/>
      <c r="AC111" s="16"/>
      <c r="AD111" s="16"/>
      <c r="AE111" s="16"/>
      <c r="AF111" s="16"/>
      <c r="AG111" s="16"/>
      <c r="AH111" s="16"/>
      <c r="AI111" s="16"/>
      <c r="AJ111" s="16"/>
      <c r="AK111" s="16"/>
    </row>
    <row r="112" ht="15.75" customHeight="1">
      <c r="A112" s="73">
        <v>44658.22221015046</v>
      </c>
      <c r="B112" s="16" t="s">
        <v>21</v>
      </c>
      <c r="C112" s="67" t="s">
        <v>10</v>
      </c>
      <c r="D112" s="68" t="s">
        <v>594</v>
      </c>
      <c r="E112" s="16" t="s">
        <v>594</v>
      </c>
      <c r="F112" s="16" t="s">
        <v>39</v>
      </c>
      <c r="G112" s="74">
        <v>0.0</v>
      </c>
      <c r="H112" s="16" t="s">
        <v>595</v>
      </c>
      <c r="I112" s="16" t="s">
        <v>175</v>
      </c>
      <c r="J112" s="71" t="s">
        <v>23</v>
      </c>
      <c r="K112" s="71" t="s">
        <v>41</v>
      </c>
      <c r="L112" s="16" t="s">
        <v>232</v>
      </c>
      <c r="M112" s="16" t="s">
        <v>596</v>
      </c>
      <c r="N112" s="68" t="s">
        <v>24</v>
      </c>
      <c r="O112" s="68" t="s">
        <v>16</v>
      </c>
      <c r="P112" s="16" t="s">
        <v>263</v>
      </c>
      <c r="Q112" s="30" t="s">
        <v>597</v>
      </c>
      <c r="R112" s="30"/>
      <c r="S112" s="16"/>
      <c r="T112" s="16"/>
      <c r="U112" s="16"/>
      <c r="V112" s="16"/>
      <c r="W112" s="16"/>
      <c r="X112" s="16"/>
      <c r="Y112" s="16"/>
      <c r="Z112" s="16"/>
      <c r="AA112" s="16"/>
      <c r="AB112" s="16"/>
      <c r="AC112" s="16"/>
      <c r="AD112" s="16"/>
      <c r="AE112" s="16"/>
      <c r="AF112" s="16"/>
      <c r="AG112" s="16"/>
      <c r="AH112" s="16"/>
      <c r="AI112" s="16"/>
      <c r="AJ112" s="16"/>
      <c r="AK112" s="16"/>
    </row>
    <row r="113" ht="15.75" customHeight="1">
      <c r="A113" s="73">
        <v>44658.51767778935</v>
      </c>
      <c r="B113" s="16" t="s">
        <v>21</v>
      </c>
      <c r="C113" s="72" t="s">
        <v>10</v>
      </c>
      <c r="D113" s="68" t="s">
        <v>11</v>
      </c>
      <c r="E113" s="16" t="s">
        <v>439</v>
      </c>
      <c r="F113" s="16" t="s">
        <v>191</v>
      </c>
      <c r="G113" s="71" t="s">
        <v>34</v>
      </c>
      <c r="H113" s="16" t="s">
        <v>476</v>
      </c>
      <c r="I113" s="16" t="s">
        <v>16</v>
      </c>
      <c r="J113" s="68" t="s">
        <v>13</v>
      </c>
      <c r="K113" s="68" t="s">
        <v>13</v>
      </c>
      <c r="L113" s="16" t="s">
        <v>598</v>
      </c>
      <c r="M113" s="16" t="s">
        <v>476</v>
      </c>
      <c r="N113" s="68" t="s">
        <v>15</v>
      </c>
      <c r="O113" s="68" t="s">
        <v>15</v>
      </c>
      <c r="P113" s="16" t="s">
        <v>178</v>
      </c>
      <c r="Q113" s="69" t="s">
        <v>476</v>
      </c>
      <c r="R113" s="16"/>
      <c r="S113" s="16"/>
      <c r="T113" s="16"/>
      <c r="U113" s="16"/>
      <c r="V113" s="16"/>
      <c r="W113" s="16"/>
      <c r="X113" s="16"/>
      <c r="Y113" s="16"/>
      <c r="Z113" s="16"/>
      <c r="AA113" s="16"/>
      <c r="AB113" s="16"/>
      <c r="AC113" s="16"/>
      <c r="AD113" s="16"/>
      <c r="AE113" s="16"/>
      <c r="AF113" s="16"/>
      <c r="AG113" s="16"/>
      <c r="AH113" s="16"/>
      <c r="AI113" s="16"/>
      <c r="AJ113" s="16"/>
      <c r="AK113" s="16"/>
    </row>
    <row r="114" ht="15.75" customHeight="1">
      <c r="A114" s="73">
        <v>44658.52013935185</v>
      </c>
      <c r="B114" s="16" t="s">
        <v>35</v>
      </c>
      <c r="C114" s="67" t="s">
        <v>10</v>
      </c>
      <c r="D114" s="68" t="s">
        <v>66</v>
      </c>
      <c r="E114" s="16" t="s">
        <v>235</v>
      </c>
      <c r="F114" s="16" t="s">
        <v>554</v>
      </c>
      <c r="G114" s="68" t="s">
        <v>13</v>
      </c>
      <c r="H114" s="16" t="s">
        <v>599</v>
      </c>
      <c r="I114" s="16" t="s">
        <v>16</v>
      </c>
      <c r="J114" s="68" t="s">
        <v>13</v>
      </c>
      <c r="K114" s="71" t="s">
        <v>14</v>
      </c>
      <c r="L114" s="16" t="s">
        <v>181</v>
      </c>
      <c r="M114" s="16" t="s">
        <v>600</v>
      </c>
      <c r="N114" s="68" t="s">
        <v>16</v>
      </c>
      <c r="O114" s="68" t="s">
        <v>16</v>
      </c>
      <c r="P114" s="16" t="s">
        <v>271</v>
      </c>
      <c r="Q114" s="69" t="s">
        <v>268</v>
      </c>
      <c r="R114" s="16"/>
      <c r="S114" s="16"/>
      <c r="T114" s="16"/>
      <c r="U114" s="16"/>
      <c r="V114" s="16"/>
      <c r="W114" s="16"/>
      <c r="X114" s="16"/>
      <c r="Y114" s="16"/>
      <c r="Z114" s="16"/>
      <c r="AA114" s="16"/>
      <c r="AB114" s="16"/>
      <c r="AC114" s="16"/>
      <c r="AD114" s="16"/>
      <c r="AE114" s="16"/>
      <c r="AF114" s="16"/>
      <c r="AG114" s="30"/>
      <c r="AH114" s="16"/>
      <c r="AI114" s="16"/>
      <c r="AJ114" s="16"/>
      <c r="AK114" s="16"/>
    </row>
    <row r="115" ht="15.75" customHeight="1">
      <c r="A115" s="73">
        <v>44658.52021074074</v>
      </c>
      <c r="B115" s="16" t="s">
        <v>9</v>
      </c>
      <c r="C115" s="67" t="s">
        <v>10</v>
      </c>
      <c r="D115" s="68" t="s">
        <v>67</v>
      </c>
      <c r="E115" s="16" t="s">
        <v>601</v>
      </c>
      <c r="F115" s="16" t="s">
        <v>236</v>
      </c>
      <c r="G115" s="71" t="s">
        <v>34</v>
      </c>
      <c r="H115" s="16" t="s">
        <v>602</v>
      </c>
      <c r="I115" s="16" t="s">
        <v>16</v>
      </c>
      <c r="J115" s="71" t="s">
        <v>41</v>
      </c>
      <c r="K115" s="71" t="s">
        <v>23</v>
      </c>
      <c r="L115" s="16" t="s">
        <v>334</v>
      </c>
      <c r="M115" s="16" t="s">
        <v>603</v>
      </c>
      <c r="N115" s="68" t="s">
        <v>15</v>
      </c>
      <c r="O115" s="68" t="s">
        <v>15</v>
      </c>
      <c r="P115" s="16" t="s">
        <v>552</v>
      </c>
      <c r="Q115" s="69" t="s">
        <v>484</v>
      </c>
      <c r="R115" s="16"/>
      <c r="S115" s="16"/>
      <c r="T115" s="16"/>
      <c r="U115" s="16"/>
      <c r="V115" s="16"/>
      <c r="W115" s="16"/>
      <c r="X115" s="16"/>
      <c r="Y115" s="16"/>
      <c r="Z115" s="16"/>
      <c r="AA115" s="16"/>
      <c r="AB115" s="16"/>
      <c r="AC115" s="16"/>
      <c r="AD115" s="16"/>
      <c r="AE115" s="16"/>
      <c r="AF115" s="16"/>
      <c r="AG115" s="16"/>
      <c r="AH115" s="16"/>
      <c r="AI115" s="16"/>
      <c r="AJ115" s="16"/>
      <c r="AK115" s="16"/>
    </row>
    <row r="116" ht="15.75" customHeight="1">
      <c r="A116" s="73">
        <v>44658.52025760416</v>
      </c>
      <c r="B116" s="16" t="s">
        <v>9</v>
      </c>
      <c r="C116" s="67" t="s">
        <v>10</v>
      </c>
      <c r="D116" s="68" t="s">
        <v>68</v>
      </c>
      <c r="E116" s="16" t="s">
        <v>166</v>
      </c>
      <c r="F116" s="16" t="s">
        <v>399</v>
      </c>
      <c r="G116" s="71" t="s">
        <v>12</v>
      </c>
      <c r="H116" s="16" t="s">
        <v>604</v>
      </c>
      <c r="I116" s="16" t="s">
        <v>16</v>
      </c>
      <c r="J116" s="71" t="s">
        <v>41</v>
      </c>
      <c r="K116" s="68" t="s">
        <v>13</v>
      </c>
      <c r="L116" s="16" t="s">
        <v>176</v>
      </c>
      <c r="M116" s="16" t="s">
        <v>605</v>
      </c>
      <c r="N116" s="68" t="s">
        <v>24</v>
      </c>
      <c r="O116" s="68" t="s">
        <v>16</v>
      </c>
      <c r="P116" s="16" t="s">
        <v>178</v>
      </c>
      <c r="Q116" s="69" t="s">
        <v>605</v>
      </c>
      <c r="R116" s="16"/>
      <c r="S116" s="16"/>
      <c r="T116" s="16"/>
      <c r="U116" s="16"/>
      <c r="V116" s="16"/>
      <c r="W116" s="16"/>
      <c r="X116" s="16"/>
      <c r="Y116" s="16"/>
      <c r="Z116" s="16"/>
      <c r="AA116" s="16"/>
      <c r="AB116" s="16"/>
      <c r="AC116" s="16"/>
      <c r="AD116" s="16"/>
      <c r="AE116" s="16"/>
      <c r="AF116" s="16"/>
      <c r="AG116" s="16"/>
      <c r="AH116" s="16"/>
      <c r="AI116" s="16"/>
      <c r="AJ116" s="16"/>
      <c r="AK116" s="16"/>
    </row>
    <row r="117" ht="15.75" customHeight="1">
      <c r="A117" s="73">
        <v>44658.520268506945</v>
      </c>
      <c r="B117" s="16" t="s">
        <v>9</v>
      </c>
      <c r="C117" s="67" t="s">
        <v>10</v>
      </c>
      <c r="D117" s="68" t="s">
        <v>69</v>
      </c>
      <c r="E117" s="16" t="s">
        <v>185</v>
      </c>
      <c r="F117" s="16" t="s">
        <v>186</v>
      </c>
      <c r="G117" s="71" t="s">
        <v>12</v>
      </c>
      <c r="H117" s="16" t="s">
        <v>606</v>
      </c>
      <c r="I117" s="16" t="s">
        <v>175</v>
      </c>
      <c r="J117" s="71" t="s">
        <v>41</v>
      </c>
      <c r="K117" s="68" t="s">
        <v>13</v>
      </c>
      <c r="L117" s="16" t="s">
        <v>396</v>
      </c>
      <c r="M117" s="16" t="s">
        <v>605</v>
      </c>
      <c r="N117" s="68" t="s">
        <v>15</v>
      </c>
      <c r="O117" s="68" t="s">
        <v>15</v>
      </c>
      <c r="P117" s="16" t="s">
        <v>263</v>
      </c>
      <c r="Q117" s="69" t="s">
        <v>605</v>
      </c>
      <c r="R117" s="16"/>
      <c r="S117" s="16"/>
      <c r="T117" s="16"/>
      <c r="U117" s="16"/>
      <c r="V117" s="16"/>
      <c r="W117" s="16"/>
      <c r="X117" s="16"/>
      <c r="Y117" s="16"/>
      <c r="Z117" s="16"/>
      <c r="AA117" s="16"/>
      <c r="AB117" s="16"/>
      <c r="AC117" s="16"/>
      <c r="AD117" s="16"/>
      <c r="AE117" s="16"/>
      <c r="AF117" s="16"/>
      <c r="AG117" s="16"/>
      <c r="AH117" s="16"/>
      <c r="AI117" s="16"/>
      <c r="AJ117" s="16"/>
      <c r="AK117" s="16"/>
    </row>
    <row r="118" ht="15.75" customHeight="1">
      <c r="A118" s="73">
        <v>44658.520754375</v>
      </c>
      <c r="B118" s="16" t="s">
        <v>9</v>
      </c>
      <c r="C118" s="67" t="s">
        <v>10</v>
      </c>
      <c r="D118" s="68" t="s">
        <v>68</v>
      </c>
      <c r="E118" s="16" t="s">
        <v>564</v>
      </c>
      <c r="F118" s="16" t="s">
        <v>607</v>
      </c>
      <c r="G118" s="71" t="s">
        <v>12</v>
      </c>
      <c r="H118" s="16" t="s">
        <v>608</v>
      </c>
      <c r="I118" s="16" t="s">
        <v>15</v>
      </c>
      <c r="J118" s="71" t="s">
        <v>14</v>
      </c>
      <c r="K118" s="71" t="s">
        <v>14</v>
      </c>
      <c r="L118" s="16" t="s">
        <v>226</v>
      </c>
      <c r="M118" s="16" t="s">
        <v>609</v>
      </c>
      <c r="N118" s="68" t="s">
        <v>24</v>
      </c>
      <c r="O118" s="68" t="s">
        <v>16</v>
      </c>
      <c r="P118" s="16" t="s">
        <v>568</v>
      </c>
      <c r="Q118" s="69" t="s">
        <v>553</v>
      </c>
      <c r="R118" s="16"/>
      <c r="S118" s="16"/>
      <c r="T118" s="16"/>
      <c r="U118" s="16"/>
      <c r="V118" s="16"/>
      <c r="W118" s="16"/>
      <c r="X118" s="16"/>
      <c r="Y118" s="16"/>
      <c r="Z118" s="16"/>
      <c r="AA118" s="16"/>
      <c r="AB118" s="16"/>
      <c r="AC118" s="16"/>
      <c r="AD118" s="16"/>
      <c r="AE118" s="16"/>
      <c r="AF118" s="16"/>
      <c r="AG118" s="16"/>
      <c r="AH118" s="16"/>
      <c r="AI118" s="16"/>
      <c r="AJ118" s="16"/>
      <c r="AK118" s="16"/>
    </row>
    <row r="119" ht="15.75" customHeight="1">
      <c r="A119" s="73">
        <v>44659.59067138888</v>
      </c>
      <c r="B119" s="16" t="s">
        <v>21</v>
      </c>
      <c r="C119" s="67" t="s">
        <v>10</v>
      </c>
      <c r="D119" s="68" t="s">
        <v>11</v>
      </c>
      <c r="E119" s="16" t="s">
        <v>159</v>
      </c>
      <c r="F119" s="16" t="s">
        <v>191</v>
      </c>
      <c r="G119" s="68" t="s">
        <v>13</v>
      </c>
      <c r="H119" s="16" t="s">
        <v>610</v>
      </c>
      <c r="I119" s="16" t="s">
        <v>175</v>
      </c>
      <c r="J119" s="68" t="s">
        <v>13</v>
      </c>
      <c r="K119" s="68" t="s">
        <v>13</v>
      </c>
      <c r="L119" s="16" t="s">
        <v>269</v>
      </c>
      <c r="M119" s="16" t="s">
        <v>611</v>
      </c>
      <c r="N119" s="68" t="s">
        <v>16</v>
      </c>
      <c r="O119" s="68" t="s">
        <v>16</v>
      </c>
      <c r="P119" s="16" t="s">
        <v>431</v>
      </c>
      <c r="Q119" s="69" t="s">
        <v>612</v>
      </c>
      <c r="R119" s="16"/>
      <c r="S119" s="16"/>
      <c r="T119" s="16"/>
      <c r="U119" s="16"/>
      <c r="V119" s="16"/>
      <c r="W119" s="16"/>
      <c r="X119" s="16"/>
      <c r="Y119" s="16"/>
      <c r="Z119" s="16"/>
      <c r="AA119" s="16"/>
      <c r="AB119" s="16"/>
      <c r="AC119" s="16"/>
      <c r="AD119" s="16"/>
      <c r="AE119" s="16"/>
      <c r="AF119" s="16"/>
      <c r="AG119" s="16"/>
      <c r="AH119" s="16"/>
      <c r="AI119" s="16"/>
      <c r="AJ119" s="16"/>
      <c r="AK119" s="16"/>
    </row>
    <row r="120" ht="15.75" customHeight="1">
      <c r="A120" s="73">
        <v>44659.59173833333</v>
      </c>
      <c r="B120" s="16" t="s">
        <v>9</v>
      </c>
      <c r="C120" s="67" t="s">
        <v>10</v>
      </c>
      <c r="D120" s="68" t="s">
        <v>11</v>
      </c>
      <c r="E120" s="16" t="s">
        <v>159</v>
      </c>
      <c r="F120" s="16" t="s">
        <v>613</v>
      </c>
      <c r="G120" s="71" t="s">
        <v>34</v>
      </c>
      <c r="H120" s="16" t="s">
        <v>614</v>
      </c>
      <c r="I120" s="16" t="s">
        <v>15</v>
      </c>
      <c r="J120" s="71" t="s">
        <v>41</v>
      </c>
      <c r="K120" s="71" t="s">
        <v>41</v>
      </c>
      <c r="L120" s="16" t="s">
        <v>615</v>
      </c>
      <c r="M120" s="16" t="s">
        <v>616</v>
      </c>
      <c r="N120" s="68" t="s">
        <v>15</v>
      </c>
      <c r="O120" s="68" t="s">
        <v>16</v>
      </c>
      <c r="P120" s="16" t="s">
        <v>271</v>
      </c>
      <c r="Q120" s="69" t="s">
        <v>268</v>
      </c>
      <c r="R120" s="16"/>
      <c r="S120" s="16"/>
      <c r="T120" s="16"/>
      <c r="U120" s="16"/>
      <c r="V120" s="16"/>
      <c r="W120" s="16"/>
      <c r="X120" s="16"/>
      <c r="Y120" s="16"/>
      <c r="Z120" s="16"/>
      <c r="AA120" s="16"/>
      <c r="AB120" s="16"/>
      <c r="AC120" s="16"/>
      <c r="AD120" s="16"/>
      <c r="AE120" s="16"/>
      <c r="AF120" s="16"/>
      <c r="AG120" s="16"/>
      <c r="AH120" s="30"/>
      <c r="AI120" s="30"/>
      <c r="AJ120" s="30"/>
      <c r="AK120" s="16"/>
    </row>
    <row r="121" ht="15.75" customHeight="1">
      <c r="A121" s="73">
        <v>44659.59240498843</v>
      </c>
      <c r="B121" s="16" t="s">
        <v>9</v>
      </c>
      <c r="C121" s="67" t="s">
        <v>10</v>
      </c>
      <c r="D121" s="68" t="s">
        <v>11</v>
      </c>
      <c r="E121" s="16" t="s">
        <v>199</v>
      </c>
      <c r="F121" s="16" t="s">
        <v>278</v>
      </c>
      <c r="G121" s="74">
        <v>0.0</v>
      </c>
      <c r="H121" s="16" t="s">
        <v>617</v>
      </c>
      <c r="I121" s="16" t="s">
        <v>16</v>
      </c>
      <c r="J121" s="71" t="s">
        <v>14</v>
      </c>
      <c r="K121" s="68" t="s">
        <v>13</v>
      </c>
      <c r="L121" s="16" t="s">
        <v>300</v>
      </c>
      <c r="M121" s="16" t="s">
        <v>618</v>
      </c>
      <c r="N121" s="68" t="s">
        <v>16</v>
      </c>
      <c r="O121" s="68" t="s">
        <v>15</v>
      </c>
      <c r="P121" s="16" t="s">
        <v>552</v>
      </c>
      <c r="Q121" s="69" t="s">
        <v>567</v>
      </c>
      <c r="R121" s="16"/>
      <c r="S121" s="16"/>
      <c r="T121" s="16"/>
      <c r="U121" s="16"/>
      <c r="V121" s="16"/>
      <c r="W121" s="16"/>
      <c r="X121" s="16"/>
      <c r="Y121" s="16"/>
      <c r="Z121" s="16"/>
      <c r="AA121" s="16"/>
      <c r="AB121" s="16"/>
      <c r="AC121" s="16"/>
      <c r="AD121" s="16"/>
      <c r="AE121" s="16"/>
      <c r="AF121" s="16"/>
      <c r="AG121" s="16"/>
      <c r="AH121" s="16"/>
      <c r="AI121" s="16"/>
      <c r="AJ121" s="16"/>
      <c r="AK121" s="16"/>
    </row>
    <row r="122" ht="15.75" customHeight="1">
      <c r="A122" s="73">
        <v>44659.59313547454</v>
      </c>
      <c r="B122" s="16" t="s">
        <v>9</v>
      </c>
      <c r="C122" s="67" t="s">
        <v>10</v>
      </c>
      <c r="D122" s="68" t="s">
        <v>11</v>
      </c>
      <c r="E122" s="16" t="s">
        <v>258</v>
      </c>
      <c r="F122" s="16" t="s">
        <v>278</v>
      </c>
      <c r="G122" s="71" t="s">
        <v>23</v>
      </c>
      <c r="H122" s="16" t="s">
        <v>619</v>
      </c>
      <c r="I122" s="16" t="s">
        <v>175</v>
      </c>
      <c r="J122" s="71" t="s">
        <v>41</v>
      </c>
      <c r="K122" s="71" t="s">
        <v>14</v>
      </c>
      <c r="L122" s="16" t="s">
        <v>255</v>
      </c>
      <c r="M122" s="16" t="s">
        <v>620</v>
      </c>
      <c r="N122" s="68" t="s">
        <v>24</v>
      </c>
      <c r="O122" s="68" t="s">
        <v>16</v>
      </c>
      <c r="P122" s="16" t="s">
        <v>240</v>
      </c>
      <c r="Q122" s="30" t="s">
        <v>621</v>
      </c>
      <c r="R122" s="16"/>
      <c r="S122" s="16"/>
      <c r="T122" s="16"/>
      <c r="U122" s="16"/>
      <c r="V122" s="16"/>
      <c r="W122" s="16"/>
      <c r="X122" s="16"/>
      <c r="Y122" s="16"/>
      <c r="Z122" s="16"/>
      <c r="AA122" s="16"/>
      <c r="AB122" s="16"/>
      <c r="AC122" s="16"/>
      <c r="AD122" s="16"/>
      <c r="AE122" s="16"/>
      <c r="AF122" s="16"/>
      <c r="AG122" s="16"/>
      <c r="AH122" s="16"/>
      <c r="AI122" s="16"/>
      <c r="AJ122" s="16"/>
      <c r="AK122" s="16"/>
    </row>
    <row r="123" ht="15.75" customHeight="1">
      <c r="A123" s="73">
        <v>44659.59349086805</v>
      </c>
      <c r="B123" s="16" t="s">
        <v>9</v>
      </c>
      <c r="C123" s="67" t="s">
        <v>10</v>
      </c>
      <c r="D123" s="68" t="s">
        <v>30</v>
      </c>
      <c r="E123" s="16" t="s">
        <v>174</v>
      </c>
      <c r="F123" s="16" t="s">
        <v>337</v>
      </c>
      <c r="G123" s="74">
        <v>0.0</v>
      </c>
      <c r="H123" s="16" t="s">
        <v>617</v>
      </c>
      <c r="I123" s="16" t="s">
        <v>16</v>
      </c>
      <c r="J123" s="74">
        <v>0.0</v>
      </c>
      <c r="K123" s="71" t="s">
        <v>14</v>
      </c>
      <c r="L123" s="16" t="s">
        <v>622</v>
      </c>
      <c r="M123" s="16" t="s">
        <v>623</v>
      </c>
      <c r="N123" s="68" t="s">
        <v>15</v>
      </c>
      <c r="O123" s="68" t="s">
        <v>16</v>
      </c>
      <c r="P123" s="16" t="s">
        <v>552</v>
      </c>
      <c r="Q123" s="69" t="s">
        <v>624</v>
      </c>
      <c r="R123" s="16"/>
      <c r="S123" s="16"/>
      <c r="T123" s="16"/>
      <c r="U123" s="16"/>
      <c r="V123" s="16"/>
      <c r="W123" s="16"/>
      <c r="X123" s="16"/>
      <c r="Y123" s="16"/>
      <c r="Z123" s="16"/>
      <c r="AA123" s="16"/>
      <c r="AB123" s="16"/>
      <c r="AC123" s="16"/>
      <c r="AD123" s="16"/>
      <c r="AE123" s="16"/>
      <c r="AF123" s="16"/>
      <c r="AG123" s="16"/>
      <c r="AH123" s="16"/>
      <c r="AI123" s="16"/>
      <c r="AJ123" s="16"/>
      <c r="AK123" s="16"/>
    </row>
    <row r="124" ht="15.75" customHeight="1">
      <c r="A124" s="73">
        <v>44659.59360449074</v>
      </c>
      <c r="B124" s="16" t="s">
        <v>9</v>
      </c>
      <c r="C124" s="67" t="s">
        <v>10</v>
      </c>
      <c r="D124" s="68" t="s">
        <v>11</v>
      </c>
      <c r="E124" s="16" t="s">
        <v>199</v>
      </c>
      <c r="F124" s="16" t="s">
        <v>278</v>
      </c>
      <c r="G124" s="74">
        <v>0.0</v>
      </c>
      <c r="H124" s="16" t="s">
        <v>617</v>
      </c>
      <c r="I124" s="16" t="s">
        <v>15</v>
      </c>
      <c r="J124" s="68" t="s">
        <v>13</v>
      </c>
      <c r="K124" s="74">
        <v>0.0</v>
      </c>
      <c r="L124" s="16" t="s">
        <v>625</v>
      </c>
      <c r="M124" s="16" t="s">
        <v>626</v>
      </c>
      <c r="N124" s="68" t="s">
        <v>16</v>
      </c>
      <c r="O124" s="68" t="s">
        <v>15</v>
      </c>
      <c r="P124" s="16" t="s">
        <v>263</v>
      </c>
      <c r="Q124" s="69" t="s">
        <v>268</v>
      </c>
      <c r="R124" s="16"/>
      <c r="S124" s="16"/>
      <c r="T124" s="16"/>
      <c r="U124" s="16"/>
      <c r="V124" s="16"/>
      <c r="W124" s="16"/>
      <c r="X124" s="16"/>
      <c r="Y124" s="16"/>
      <c r="Z124" s="16"/>
      <c r="AA124" s="16"/>
      <c r="AB124" s="16"/>
      <c r="AC124" s="16"/>
      <c r="AD124" s="16"/>
      <c r="AE124" s="16"/>
      <c r="AF124" s="16"/>
      <c r="AG124" s="16"/>
      <c r="AH124" s="16"/>
      <c r="AI124" s="16"/>
      <c r="AJ124" s="16"/>
      <c r="AK124" s="16"/>
    </row>
    <row r="125" ht="15.75" customHeight="1">
      <c r="A125" s="73">
        <v>44659.59640005787</v>
      </c>
      <c r="B125" s="16" t="s">
        <v>9</v>
      </c>
      <c r="C125" s="67" t="s">
        <v>10</v>
      </c>
      <c r="D125" s="68" t="s">
        <v>70</v>
      </c>
      <c r="E125" s="16" t="s">
        <v>235</v>
      </c>
      <c r="F125" s="16" t="s">
        <v>627</v>
      </c>
      <c r="G125" s="68" t="s">
        <v>13</v>
      </c>
      <c r="H125" s="16" t="s">
        <v>628</v>
      </c>
      <c r="I125" s="16" t="s">
        <v>16</v>
      </c>
      <c r="J125" s="68" t="s">
        <v>13</v>
      </c>
      <c r="K125" s="74">
        <v>0.0</v>
      </c>
      <c r="L125" s="16" t="s">
        <v>232</v>
      </c>
      <c r="M125" s="16" t="s">
        <v>628</v>
      </c>
      <c r="N125" s="68" t="s">
        <v>24</v>
      </c>
      <c r="O125" s="68" t="s">
        <v>16</v>
      </c>
      <c r="P125" s="16" t="s">
        <v>178</v>
      </c>
      <c r="Q125" s="69" t="s">
        <v>394</v>
      </c>
      <c r="R125" s="16"/>
      <c r="S125" s="16"/>
      <c r="T125" s="16"/>
      <c r="U125" s="16"/>
      <c r="V125" s="16"/>
      <c r="W125" s="16"/>
      <c r="X125" s="16"/>
      <c r="Y125" s="16"/>
      <c r="Z125" s="16"/>
      <c r="AA125" s="16"/>
      <c r="AB125" s="16"/>
      <c r="AC125" s="16"/>
      <c r="AD125" s="16"/>
      <c r="AE125" s="16"/>
      <c r="AF125" s="16"/>
      <c r="AG125" s="16"/>
      <c r="AH125" s="16"/>
      <c r="AI125" s="16"/>
      <c r="AJ125" s="16"/>
      <c r="AK125" s="16"/>
    </row>
    <row r="126" ht="15.75" customHeight="1">
      <c r="A126" s="73">
        <v>44659.597912129626</v>
      </c>
      <c r="B126" s="16" t="s">
        <v>9</v>
      </c>
      <c r="C126" s="67" t="s">
        <v>10</v>
      </c>
      <c r="D126" s="68" t="s">
        <v>11</v>
      </c>
      <c r="E126" s="16" t="s">
        <v>629</v>
      </c>
      <c r="F126" s="16" t="s">
        <v>278</v>
      </c>
      <c r="G126" s="71" t="s">
        <v>12</v>
      </c>
      <c r="H126" s="16" t="s">
        <v>630</v>
      </c>
      <c r="I126" s="16" t="s">
        <v>16</v>
      </c>
      <c r="J126" s="71" t="s">
        <v>14</v>
      </c>
      <c r="K126" s="71" t="s">
        <v>41</v>
      </c>
      <c r="L126" s="16" t="s">
        <v>196</v>
      </c>
      <c r="M126" s="16" t="s">
        <v>631</v>
      </c>
      <c r="N126" s="68" t="s">
        <v>15</v>
      </c>
      <c r="O126" s="68" t="s">
        <v>15</v>
      </c>
      <c r="P126" s="16" t="s">
        <v>298</v>
      </c>
      <c r="Q126" s="69" t="s">
        <v>268</v>
      </c>
      <c r="R126" s="16"/>
      <c r="S126" s="16"/>
      <c r="T126" s="16"/>
      <c r="U126" s="16"/>
      <c r="V126" s="16"/>
      <c r="W126" s="16"/>
      <c r="X126" s="16"/>
      <c r="Y126" s="16"/>
      <c r="Z126" s="16"/>
      <c r="AA126" s="16"/>
      <c r="AB126" s="16"/>
      <c r="AC126" s="16"/>
      <c r="AD126" s="16"/>
      <c r="AE126" s="16"/>
      <c r="AF126" s="16"/>
      <c r="AG126" s="16"/>
      <c r="AH126" s="16"/>
      <c r="AI126" s="16"/>
      <c r="AJ126" s="16"/>
      <c r="AK126" s="16"/>
    </row>
    <row r="127" ht="15.75" customHeight="1">
      <c r="A127" s="73">
        <v>44662.36074986111</v>
      </c>
      <c r="B127" s="16" t="s">
        <v>9</v>
      </c>
      <c r="C127" s="67" t="s">
        <v>10</v>
      </c>
      <c r="D127" s="68" t="s">
        <v>40</v>
      </c>
      <c r="E127" s="16" t="s">
        <v>185</v>
      </c>
      <c r="F127" s="16" t="s">
        <v>632</v>
      </c>
      <c r="G127" s="68" t="s">
        <v>13</v>
      </c>
      <c r="H127" s="16" t="s">
        <v>633</v>
      </c>
      <c r="I127" s="16" t="s">
        <v>16</v>
      </c>
      <c r="J127" s="68" t="s">
        <v>13</v>
      </c>
      <c r="K127" s="71" t="s">
        <v>14</v>
      </c>
      <c r="L127" s="16" t="s">
        <v>196</v>
      </c>
      <c r="M127" s="16" t="s">
        <v>634</v>
      </c>
      <c r="N127" s="68" t="s">
        <v>15</v>
      </c>
      <c r="O127" s="68" t="s">
        <v>15</v>
      </c>
      <c r="P127" s="16" t="s">
        <v>263</v>
      </c>
      <c r="Q127" s="69" t="s">
        <v>635</v>
      </c>
      <c r="R127" s="16"/>
      <c r="S127" s="16"/>
      <c r="T127" s="16"/>
      <c r="U127" s="16"/>
      <c r="V127" s="16"/>
      <c r="W127" s="16"/>
      <c r="X127" s="16"/>
      <c r="Y127" s="16"/>
      <c r="Z127" s="16"/>
      <c r="AA127" s="16"/>
      <c r="AB127" s="16"/>
      <c r="AC127" s="16"/>
      <c r="AD127" s="16"/>
      <c r="AE127" s="16"/>
      <c r="AF127" s="16"/>
      <c r="AG127" s="16"/>
      <c r="AH127" s="16"/>
      <c r="AI127" s="16"/>
      <c r="AJ127" s="16"/>
      <c r="AK127" s="16"/>
    </row>
    <row r="128" ht="15.75" customHeight="1">
      <c r="A128" s="73">
        <v>44662.36278998843</v>
      </c>
      <c r="B128" s="16" t="s">
        <v>21</v>
      </c>
      <c r="C128" s="67" t="s">
        <v>10</v>
      </c>
      <c r="D128" s="68" t="s">
        <v>11</v>
      </c>
      <c r="E128" s="16" t="s">
        <v>159</v>
      </c>
      <c r="F128" s="16" t="s">
        <v>636</v>
      </c>
      <c r="G128" s="71" t="s">
        <v>34</v>
      </c>
      <c r="H128" s="16" t="s">
        <v>225</v>
      </c>
      <c r="I128" s="16" t="s">
        <v>16</v>
      </c>
      <c r="J128" s="68" t="s">
        <v>13</v>
      </c>
      <c r="K128" s="71" t="s">
        <v>14</v>
      </c>
      <c r="L128" s="16" t="s">
        <v>300</v>
      </c>
      <c r="M128" s="16" t="s">
        <v>637</v>
      </c>
      <c r="N128" s="68" t="s">
        <v>24</v>
      </c>
      <c r="O128" s="68" t="s">
        <v>15</v>
      </c>
      <c r="P128" s="16" t="s">
        <v>263</v>
      </c>
      <c r="Q128" s="69" t="s">
        <v>638</v>
      </c>
      <c r="R128" s="16"/>
      <c r="S128" s="16"/>
      <c r="T128" s="16"/>
      <c r="U128" s="16"/>
      <c r="V128" s="16"/>
      <c r="W128" s="16"/>
      <c r="X128" s="16"/>
      <c r="Y128" s="16"/>
      <c r="Z128" s="16"/>
      <c r="AA128" s="16"/>
      <c r="AB128" s="16"/>
      <c r="AC128" s="16"/>
      <c r="AD128" s="16"/>
      <c r="AE128" s="16"/>
      <c r="AF128" s="16"/>
      <c r="AG128" s="16"/>
      <c r="AH128" s="16"/>
      <c r="AI128" s="16"/>
      <c r="AJ128" s="16"/>
      <c r="AK128" s="16"/>
    </row>
    <row r="129" ht="15.75" customHeight="1">
      <c r="A129" s="73">
        <v>44662.36304002315</v>
      </c>
      <c r="B129" s="16" t="s">
        <v>21</v>
      </c>
      <c r="C129" s="67" t="s">
        <v>10</v>
      </c>
      <c r="D129" s="68" t="s">
        <v>11</v>
      </c>
      <c r="E129" s="16" t="s">
        <v>159</v>
      </c>
      <c r="F129" s="16" t="s">
        <v>152</v>
      </c>
      <c r="G129" s="71" t="s">
        <v>34</v>
      </c>
      <c r="H129" s="16" t="s">
        <v>528</v>
      </c>
      <c r="I129" s="16" t="s">
        <v>175</v>
      </c>
      <c r="J129" s="71" t="s">
        <v>14</v>
      </c>
      <c r="K129" s="71" t="s">
        <v>23</v>
      </c>
      <c r="L129" s="16" t="s">
        <v>571</v>
      </c>
      <c r="M129" s="16" t="s">
        <v>639</v>
      </c>
      <c r="N129" s="68" t="s">
        <v>16</v>
      </c>
      <c r="O129" s="68" t="s">
        <v>15</v>
      </c>
      <c r="P129" s="16" t="s">
        <v>640</v>
      </c>
      <c r="Q129" s="69" t="s">
        <v>641</v>
      </c>
      <c r="R129" s="16"/>
      <c r="S129" s="16"/>
      <c r="T129" s="16"/>
      <c r="U129" s="16"/>
      <c r="V129" s="16"/>
      <c r="W129" s="16"/>
      <c r="X129" s="16"/>
      <c r="Y129" s="16"/>
      <c r="Z129" s="16"/>
      <c r="AA129" s="16"/>
      <c r="AB129" s="16"/>
      <c r="AC129" s="16"/>
      <c r="AD129" s="16"/>
      <c r="AE129" s="16"/>
      <c r="AF129" s="16"/>
      <c r="AG129" s="16"/>
      <c r="AH129" s="16"/>
      <c r="AI129" s="16"/>
      <c r="AJ129" s="16"/>
      <c r="AK129" s="16"/>
    </row>
    <row r="130" ht="15.75" customHeight="1">
      <c r="A130" s="73">
        <v>44662.36332805555</v>
      </c>
      <c r="B130" s="16" t="s">
        <v>21</v>
      </c>
      <c r="C130" s="67" t="s">
        <v>10</v>
      </c>
      <c r="D130" s="68" t="s">
        <v>11</v>
      </c>
      <c r="E130" s="16" t="s">
        <v>199</v>
      </c>
      <c r="F130" s="16" t="s">
        <v>278</v>
      </c>
      <c r="G130" s="71" t="s">
        <v>34</v>
      </c>
      <c r="H130" s="16" t="s">
        <v>642</v>
      </c>
      <c r="I130" s="16" t="s">
        <v>16</v>
      </c>
      <c r="J130" s="71" t="s">
        <v>14</v>
      </c>
      <c r="K130" s="71" t="s">
        <v>41</v>
      </c>
      <c r="L130" s="16" t="s">
        <v>643</v>
      </c>
      <c r="M130" s="16" t="s">
        <v>642</v>
      </c>
      <c r="N130" s="68" t="s">
        <v>16</v>
      </c>
      <c r="O130" s="68" t="s">
        <v>15</v>
      </c>
      <c r="P130" s="16" t="s">
        <v>552</v>
      </c>
      <c r="Q130" s="69" t="s">
        <v>500</v>
      </c>
      <c r="R130" s="16"/>
      <c r="S130" s="16"/>
      <c r="T130" s="16"/>
      <c r="U130" s="16"/>
      <c r="V130" s="16"/>
      <c r="W130" s="16"/>
      <c r="X130" s="16"/>
      <c r="Y130" s="16"/>
      <c r="Z130" s="16"/>
      <c r="AA130" s="16"/>
      <c r="AB130" s="16"/>
      <c r="AC130" s="16"/>
      <c r="AD130" s="16"/>
      <c r="AE130" s="16"/>
      <c r="AF130" s="16"/>
      <c r="AG130" s="16"/>
      <c r="AH130" s="16"/>
      <c r="AI130" s="16"/>
      <c r="AJ130" s="16"/>
      <c r="AK130" s="16"/>
    </row>
    <row r="131" ht="15.75" customHeight="1">
      <c r="A131" s="73">
        <v>44662.364534629625</v>
      </c>
      <c r="B131" s="16" t="s">
        <v>35</v>
      </c>
      <c r="C131" s="67" t="s">
        <v>10</v>
      </c>
      <c r="D131" s="68" t="s">
        <v>71</v>
      </c>
      <c r="E131" s="16" t="s">
        <v>235</v>
      </c>
      <c r="F131" s="16" t="s">
        <v>422</v>
      </c>
      <c r="G131" s="71" t="s">
        <v>12</v>
      </c>
      <c r="H131" s="16" t="s">
        <v>225</v>
      </c>
      <c r="I131" s="16" t="s">
        <v>16</v>
      </c>
      <c r="J131" s="68" t="s">
        <v>13</v>
      </c>
      <c r="K131" s="71" t="s">
        <v>41</v>
      </c>
      <c r="L131" s="16" t="s">
        <v>300</v>
      </c>
      <c r="M131" s="16" t="s">
        <v>225</v>
      </c>
      <c r="N131" s="68" t="s">
        <v>15</v>
      </c>
      <c r="O131" s="68" t="s">
        <v>16</v>
      </c>
      <c r="P131" s="16" t="s">
        <v>644</v>
      </c>
      <c r="Q131" s="69" t="s">
        <v>225</v>
      </c>
      <c r="R131" s="16"/>
      <c r="S131" s="16"/>
      <c r="T131" s="16"/>
      <c r="U131" s="16"/>
      <c r="V131" s="16"/>
      <c r="W131" s="16"/>
      <c r="X131" s="16"/>
      <c r="Y131" s="16"/>
      <c r="Z131" s="16"/>
      <c r="AA131" s="16"/>
      <c r="AB131" s="16"/>
      <c r="AC131" s="16"/>
      <c r="AD131" s="16"/>
      <c r="AE131" s="16"/>
      <c r="AF131" s="16"/>
      <c r="AG131" s="16"/>
      <c r="AH131" s="16"/>
      <c r="AI131" s="16"/>
      <c r="AJ131" s="16"/>
      <c r="AK131" s="16"/>
    </row>
    <row r="132" ht="15.75" customHeight="1">
      <c r="A132" s="73">
        <v>44662.36455599537</v>
      </c>
      <c r="B132" s="16" t="s">
        <v>21</v>
      </c>
      <c r="C132" s="67" t="s">
        <v>10</v>
      </c>
      <c r="D132" s="68" t="s">
        <v>44</v>
      </c>
      <c r="E132" s="16" t="s">
        <v>190</v>
      </c>
      <c r="F132" s="16" t="s">
        <v>645</v>
      </c>
      <c r="G132" s="71" t="s">
        <v>12</v>
      </c>
      <c r="H132" s="16" t="s">
        <v>646</v>
      </c>
      <c r="I132" s="16" t="s">
        <v>175</v>
      </c>
      <c r="J132" s="71" t="s">
        <v>41</v>
      </c>
      <c r="K132" s="68" t="s">
        <v>13</v>
      </c>
      <c r="L132" s="16" t="s">
        <v>334</v>
      </c>
      <c r="M132" s="16" t="s">
        <v>225</v>
      </c>
      <c r="N132" s="68" t="s">
        <v>16</v>
      </c>
      <c r="O132" s="68" t="s">
        <v>15</v>
      </c>
      <c r="P132" s="16" t="s">
        <v>263</v>
      </c>
      <c r="Q132" s="69" t="s">
        <v>225</v>
      </c>
      <c r="R132" s="16"/>
      <c r="S132" s="16"/>
      <c r="T132" s="16"/>
      <c r="U132" s="16"/>
      <c r="V132" s="16"/>
      <c r="W132" s="16"/>
      <c r="X132" s="16"/>
      <c r="Y132" s="16"/>
      <c r="Z132" s="16"/>
      <c r="AA132" s="16"/>
      <c r="AB132" s="16"/>
      <c r="AC132" s="16"/>
      <c r="AD132" s="16"/>
      <c r="AE132" s="16"/>
      <c r="AF132" s="16"/>
      <c r="AG132" s="16"/>
      <c r="AH132" s="16"/>
      <c r="AI132" s="16"/>
      <c r="AJ132" s="16"/>
      <c r="AK132" s="16"/>
    </row>
    <row r="133" ht="15.75" customHeight="1">
      <c r="A133" s="73">
        <v>44662.3647449537</v>
      </c>
      <c r="B133" s="16" t="s">
        <v>9</v>
      </c>
      <c r="C133" s="67" t="s">
        <v>10</v>
      </c>
      <c r="D133" s="68" t="s">
        <v>647</v>
      </c>
      <c r="E133" s="16" t="s">
        <v>174</v>
      </c>
      <c r="F133" s="16" t="s">
        <v>648</v>
      </c>
      <c r="G133" s="68" t="s">
        <v>13</v>
      </c>
      <c r="H133" s="16" t="s">
        <v>649</v>
      </c>
      <c r="I133" s="16" t="s">
        <v>175</v>
      </c>
      <c r="J133" s="71" t="s">
        <v>41</v>
      </c>
      <c r="K133" s="71" t="s">
        <v>23</v>
      </c>
      <c r="L133" s="16" t="s">
        <v>300</v>
      </c>
      <c r="M133" s="16" t="s">
        <v>650</v>
      </c>
      <c r="N133" s="68" t="s">
        <v>15</v>
      </c>
      <c r="O133" s="68" t="s">
        <v>16</v>
      </c>
      <c r="P133" s="16" t="s">
        <v>651</v>
      </c>
      <c r="Q133" s="69" t="s">
        <v>652</v>
      </c>
      <c r="R133" s="16"/>
      <c r="S133" s="16"/>
      <c r="T133" s="16"/>
      <c r="U133" s="16"/>
      <c r="V133" s="16"/>
      <c r="W133" s="16"/>
      <c r="X133" s="16"/>
      <c r="Y133" s="16"/>
      <c r="Z133" s="16"/>
      <c r="AA133" s="16"/>
      <c r="AB133" s="16"/>
      <c r="AC133" s="16"/>
      <c r="AD133" s="16"/>
      <c r="AE133" s="16"/>
      <c r="AF133" s="16"/>
      <c r="AG133" s="16"/>
      <c r="AH133" s="16"/>
      <c r="AI133" s="16"/>
      <c r="AJ133" s="16"/>
      <c r="AK133" s="16"/>
    </row>
    <row r="134" ht="15.75" customHeight="1">
      <c r="A134" s="73">
        <v>44662.36484304398</v>
      </c>
      <c r="B134" s="16" t="s">
        <v>9</v>
      </c>
      <c r="C134" s="67" t="s">
        <v>10</v>
      </c>
      <c r="D134" s="68" t="s">
        <v>62</v>
      </c>
      <c r="E134" s="16" t="s">
        <v>476</v>
      </c>
      <c r="F134" s="16" t="s">
        <v>42</v>
      </c>
      <c r="G134" s="68" t="s">
        <v>13</v>
      </c>
      <c r="H134" s="16" t="s">
        <v>476</v>
      </c>
      <c r="I134" s="16" t="s">
        <v>16</v>
      </c>
      <c r="J134" s="71" t="s">
        <v>23</v>
      </c>
      <c r="K134" s="71" t="s">
        <v>23</v>
      </c>
      <c r="L134" s="16" t="s">
        <v>181</v>
      </c>
      <c r="M134" s="16" t="s">
        <v>476</v>
      </c>
      <c r="N134" s="68" t="s">
        <v>24</v>
      </c>
      <c r="O134" s="68" t="s">
        <v>15</v>
      </c>
      <c r="P134" s="16" t="s">
        <v>240</v>
      </c>
      <c r="Q134" s="69" t="s">
        <v>653</v>
      </c>
      <c r="R134" s="16"/>
      <c r="S134" s="16"/>
      <c r="T134" s="16"/>
      <c r="U134" s="16"/>
      <c r="V134" s="16"/>
      <c r="W134" s="16"/>
      <c r="X134" s="16"/>
      <c r="Y134" s="16"/>
      <c r="Z134" s="16"/>
      <c r="AA134" s="16"/>
      <c r="AB134" s="16"/>
      <c r="AC134" s="16"/>
      <c r="AD134" s="16"/>
      <c r="AE134" s="16"/>
      <c r="AF134" s="16"/>
      <c r="AG134" s="16"/>
      <c r="AH134" s="16"/>
      <c r="AI134" s="16"/>
      <c r="AJ134" s="16"/>
      <c r="AK134" s="16"/>
    </row>
    <row r="135" ht="15.75" customHeight="1">
      <c r="A135" s="73">
        <v>44662.36785462963</v>
      </c>
      <c r="B135" s="16" t="s">
        <v>9</v>
      </c>
      <c r="C135" s="67" t="s">
        <v>10</v>
      </c>
      <c r="D135" s="68" t="s">
        <v>11</v>
      </c>
      <c r="E135" s="16" t="s">
        <v>199</v>
      </c>
      <c r="F135" s="16" t="s">
        <v>191</v>
      </c>
      <c r="G135" s="74">
        <v>0.0</v>
      </c>
      <c r="H135" s="16" t="s">
        <v>654</v>
      </c>
      <c r="I135" s="16" t="s">
        <v>175</v>
      </c>
      <c r="J135" s="71" t="s">
        <v>23</v>
      </c>
      <c r="K135" s="71" t="s">
        <v>23</v>
      </c>
      <c r="L135" s="16" t="s">
        <v>571</v>
      </c>
      <c r="M135" s="16" t="s">
        <v>655</v>
      </c>
      <c r="N135" s="68" t="s">
        <v>15</v>
      </c>
      <c r="O135" s="68" t="s">
        <v>16</v>
      </c>
      <c r="P135" s="16" t="s">
        <v>194</v>
      </c>
      <c r="Q135" s="69" t="s">
        <v>198</v>
      </c>
      <c r="R135" s="16"/>
      <c r="S135" s="16"/>
      <c r="T135" s="16"/>
      <c r="U135" s="16"/>
      <c r="V135" s="16"/>
      <c r="W135" s="16"/>
      <c r="X135" s="16"/>
      <c r="Y135" s="16"/>
      <c r="Z135" s="16"/>
      <c r="AA135" s="16"/>
      <c r="AB135" s="16"/>
      <c r="AC135" s="16"/>
      <c r="AD135" s="16"/>
      <c r="AE135" s="16"/>
      <c r="AF135" s="16"/>
      <c r="AG135" s="16"/>
      <c r="AH135" s="16"/>
      <c r="AI135" s="16"/>
      <c r="AJ135" s="16"/>
      <c r="AK135" s="16"/>
    </row>
    <row r="136" ht="15.75" customHeight="1">
      <c r="A136" s="73">
        <v>44662.36842549768</v>
      </c>
      <c r="B136" s="16" t="s">
        <v>9</v>
      </c>
      <c r="C136" s="67" t="s">
        <v>10</v>
      </c>
      <c r="D136" s="68" t="s">
        <v>11</v>
      </c>
      <c r="E136" s="16" t="s">
        <v>656</v>
      </c>
      <c r="F136" s="16" t="s">
        <v>278</v>
      </c>
      <c r="G136" s="68" t="s">
        <v>13</v>
      </c>
      <c r="H136" s="16" t="s">
        <v>225</v>
      </c>
      <c r="I136" s="16" t="s">
        <v>175</v>
      </c>
      <c r="J136" s="71" t="s">
        <v>41</v>
      </c>
      <c r="K136" s="71" t="s">
        <v>14</v>
      </c>
      <c r="L136" s="16" t="s">
        <v>300</v>
      </c>
      <c r="M136" s="16" t="s">
        <v>484</v>
      </c>
      <c r="N136" s="68" t="s">
        <v>15</v>
      </c>
      <c r="O136" s="68" t="s">
        <v>15</v>
      </c>
      <c r="P136" s="16" t="s">
        <v>302</v>
      </c>
      <c r="Q136" s="30" t="s">
        <v>225</v>
      </c>
      <c r="R136" s="30"/>
      <c r="S136" s="30"/>
      <c r="T136" s="30"/>
      <c r="U136" s="30"/>
      <c r="V136" s="16"/>
      <c r="W136" s="16"/>
      <c r="X136" s="16"/>
      <c r="Y136" s="16"/>
      <c r="Z136" s="16"/>
      <c r="AA136" s="16"/>
      <c r="AB136" s="16"/>
      <c r="AC136" s="16"/>
      <c r="AD136" s="16"/>
      <c r="AE136" s="16"/>
      <c r="AF136" s="16"/>
      <c r="AG136" s="16"/>
      <c r="AH136" s="16"/>
      <c r="AI136" s="16"/>
      <c r="AJ136" s="16"/>
      <c r="AK136" s="16"/>
    </row>
    <row r="137" ht="15.75" customHeight="1">
      <c r="A137" s="73">
        <v>44662.485985983796</v>
      </c>
      <c r="B137" s="16" t="s">
        <v>9</v>
      </c>
      <c r="C137" s="67" t="s">
        <v>10</v>
      </c>
      <c r="D137" s="68" t="s">
        <v>67</v>
      </c>
      <c r="E137" s="16" t="s">
        <v>235</v>
      </c>
      <c r="F137" s="16" t="s">
        <v>554</v>
      </c>
      <c r="G137" s="68" t="s">
        <v>13</v>
      </c>
      <c r="H137" s="16" t="s">
        <v>657</v>
      </c>
      <c r="I137" s="16" t="s">
        <v>16</v>
      </c>
      <c r="J137" s="68" t="s">
        <v>13</v>
      </c>
      <c r="K137" s="71" t="s">
        <v>14</v>
      </c>
      <c r="L137" s="16" t="s">
        <v>334</v>
      </c>
      <c r="M137" s="16" t="s">
        <v>657</v>
      </c>
      <c r="N137" s="68" t="s">
        <v>16</v>
      </c>
      <c r="O137" s="68" t="s">
        <v>15</v>
      </c>
      <c r="P137" s="16" t="s">
        <v>298</v>
      </c>
      <c r="Q137" s="30" t="s">
        <v>658</v>
      </c>
      <c r="R137" s="30"/>
      <c r="S137" s="16"/>
      <c r="T137" s="16"/>
      <c r="U137" s="16"/>
      <c r="V137" s="16"/>
      <c r="W137" s="16"/>
      <c r="X137" s="16"/>
      <c r="Y137" s="16"/>
      <c r="Z137" s="16"/>
      <c r="AA137" s="16"/>
      <c r="AB137" s="16"/>
      <c r="AC137" s="16"/>
      <c r="AD137" s="16"/>
      <c r="AE137" s="16"/>
      <c r="AF137" s="16"/>
      <c r="AG137" s="16"/>
      <c r="AH137" s="16"/>
      <c r="AI137" s="16"/>
      <c r="AJ137" s="16"/>
      <c r="AK137" s="16"/>
    </row>
    <row r="138" ht="15.75" customHeight="1">
      <c r="A138" s="73">
        <v>44662.48606836806</v>
      </c>
      <c r="B138" s="16" t="s">
        <v>21</v>
      </c>
      <c r="C138" s="67" t="s">
        <v>10</v>
      </c>
      <c r="D138" s="68" t="s">
        <v>55</v>
      </c>
      <c r="E138" s="16" t="s">
        <v>199</v>
      </c>
      <c r="F138" s="16" t="s">
        <v>556</v>
      </c>
      <c r="G138" s="71" t="s">
        <v>12</v>
      </c>
      <c r="H138" s="16" t="s">
        <v>659</v>
      </c>
      <c r="I138" s="16" t="s">
        <v>16</v>
      </c>
      <c r="J138" s="68" t="s">
        <v>13</v>
      </c>
      <c r="K138" s="71" t="s">
        <v>23</v>
      </c>
      <c r="L138" s="16" t="s">
        <v>660</v>
      </c>
      <c r="M138" s="16" t="s">
        <v>476</v>
      </c>
      <c r="N138" s="68" t="s">
        <v>15</v>
      </c>
      <c r="O138" s="68" t="s">
        <v>15</v>
      </c>
      <c r="P138" s="16" t="s">
        <v>183</v>
      </c>
      <c r="Q138" s="69" t="s">
        <v>476</v>
      </c>
      <c r="R138" s="16"/>
      <c r="S138" s="16"/>
      <c r="T138" s="16"/>
      <c r="U138" s="16"/>
      <c r="V138" s="16"/>
      <c r="W138" s="16"/>
      <c r="X138" s="16"/>
      <c r="Y138" s="16"/>
      <c r="Z138" s="16"/>
      <c r="AA138" s="16"/>
      <c r="AB138" s="16"/>
      <c r="AC138" s="16"/>
      <c r="AD138" s="16"/>
      <c r="AE138" s="16"/>
      <c r="AF138" s="16"/>
      <c r="AG138" s="16"/>
      <c r="AH138" s="16"/>
      <c r="AI138" s="16"/>
      <c r="AJ138" s="16"/>
      <c r="AK138" s="16"/>
    </row>
    <row r="139" ht="15.75" customHeight="1">
      <c r="A139" s="73">
        <v>44662.48641358796</v>
      </c>
      <c r="B139" s="16" t="s">
        <v>35</v>
      </c>
      <c r="C139" s="67" t="s">
        <v>10</v>
      </c>
      <c r="D139" s="68" t="s">
        <v>30</v>
      </c>
      <c r="E139" s="16" t="s">
        <v>661</v>
      </c>
      <c r="F139" s="16" t="s">
        <v>551</v>
      </c>
      <c r="G139" s="71" t="s">
        <v>23</v>
      </c>
      <c r="H139" s="16" t="s">
        <v>662</v>
      </c>
      <c r="I139" s="16" t="s">
        <v>16</v>
      </c>
      <c r="J139" s="71" t="s">
        <v>23</v>
      </c>
      <c r="K139" s="71" t="s">
        <v>41</v>
      </c>
      <c r="L139" s="16" t="s">
        <v>181</v>
      </c>
      <c r="M139" s="16" t="s">
        <v>663</v>
      </c>
      <c r="N139" s="68" t="s">
        <v>24</v>
      </c>
      <c r="O139" s="68" t="s">
        <v>16</v>
      </c>
      <c r="P139" s="16" t="s">
        <v>156</v>
      </c>
      <c r="Q139" s="69" t="s">
        <v>525</v>
      </c>
      <c r="R139" s="16"/>
      <c r="S139" s="16"/>
      <c r="T139" s="16"/>
      <c r="U139" s="16"/>
      <c r="V139" s="16"/>
      <c r="W139" s="16"/>
      <c r="X139" s="16"/>
      <c r="Y139" s="16"/>
      <c r="Z139" s="16"/>
      <c r="AA139" s="16"/>
      <c r="AB139" s="16"/>
      <c r="AC139" s="16"/>
      <c r="AD139" s="16"/>
      <c r="AE139" s="16"/>
      <c r="AF139" s="16"/>
      <c r="AG139" s="16"/>
      <c r="AH139" s="16"/>
      <c r="AI139" s="16"/>
      <c r="AJ139" s="16"/>
      <c r="AK139" s="16"/>
    </row>
    <row r="140" ht="15.75" customHeight="1">
      <c r="A140" s="73">
        <v>44662.48648668981</v>
      </c>
      <c r="B140" s="16" t="s">
        <v>21</v>
      </c>
      <c r="C140" s="67" t="s">
        <v>10</v>
      </c>
      <c r="D140" s="68" t="s">
        <v>11</v>
      </c>
      <c r="E140" s="16" t="s">
        <v>199</v>
      </c>
      <c r="F140" s="16" t="s">
        <v>327</v>
      </c>
      <c r="G140" s="68" t="s">
        <v>13</v>
      </c>
      <c r="H140" s="16" t="s">
        <v>664</v>
      </c>
      <c r="I140" s="16" t="s">
        <v>15</v>
      </c>
      <c r="J140" s="68" t="s">
        <v>13</v>
      </c>
      <c r="K140" s="71" t="s">
        <v>41</v>
      </c>
      <c r="L140" s="16" t="s">
        <v>300</v>
      </c>
      <c r="M140" s="16" t="s">
        <v>665</v>
      </c>
      <c r="N140" s="68" t="s">
        <v>16</v>
      </c>
      <c r="O140" s="68" t="s">
        <v>15</v>
      </c>
      <c r="P140" s="16" t="s">
        <v>178</v>
      </c>
      <c r="Q140" s="30" t="s">
        <v>268</v>
      </c>
      <c r="R140" s="16"/>
      <c r="S140" s="16"/>
      <c r="T140" s="16"/>
      <c r="U140" s="16"/>
      <c r="V140" s="16"/>
      <c r="W140" s="16"/>
      <c r="X140" s="16"/>
      <c r="Y140" s="16"/>
      <c r="Z140" s="16"/>
      <c r="AA140" s="16"/>
      <c r="AB140" s="16"/>
      <c r="AC140" s="16"/>
      <c r="AD140" s="16"/>
      <c r="AE140" s="16"/>
      <c r="AF140" s="16"/>
      <c r="AG140" s="16"/>
      <c r="AH140" s="16"/>
      <c r="AI140" s="16"/>
      <c r="AJ140" s="16"/>
      <c r="AK140" s="16"/>
    </row>
    <row r="141" ht="15.75" customHeight="1">
      <c r="A141" s="73">
        <v>44662.48670739583</v>
      </c>
      <c r="B141" s="16" t="s">
        <v>21</v>
      </c>
      <c r="C141" s="67" t="s">
        <v>10</v>
      </c>
      <c r="D141" s="68" t="s">
        <v>30</v>
      </c>
      <c r="E141" s="16" t="s">
        <v>326</v>
      </c>
      <c r="F141" s="16" t="s">
        <v>379</v>
      </c>
      <c r="G141" s="71" t="s">
        <v>34</v>
      </c>
      <c r="H141" s="16" t="s">
        <v>666</v>
      </c>
      <c r="I141" s="16" t="s">
        <v>175</v>
      </c>
      <c r="J141" s="71" t="s">
        <v>23</v>
      </c>
      <c r="K141" s="74">
        <v>0.0</v>
      </c>
      <c r="L141" s="16" t="s">
        <v>196</v>
      </c>
      <c r="M141" s="16" t="s">
        <v>667</v>
      </c>
      <c r="N141" s="68" t="s">
        <v>16</v>
      </c>
      <c r="O141" s="68" t="s">
        <v>15</v>
      </c>
      <c r="P141" s="16" t="s">
        <v>668</v>
      </c>
      <c r="Q141" s="69" t="s">
        <v>500</v>
      </c>
      <c r="R141" s="16"/>
      <c r="S141" s="16"/>
      <c r="T141" s="16"/>
      <c r="U141" s="16"/>
      <c r="V141" s="16"/>
      <c r="W141" s="16"/>
      <c r="X141" s="16"/>
      <c r="Y141" s="16"/>
      <c r="Z141" s="16"/>
      <c r="AA141" s="16"/>
      <c r="AB141" s="16"/>
      <c r="AC141" s="16"/>
      <c r="AD141" s="16"/>
      <c r="AE141" s="16"/>
      <c r="AF141" s="16"/>
      <c r="AG141" s="16"/>
      <c r="AH141" s="16"/>
      <c r="AI141" s="16"/>
      <c r="AJ141" s="16"/>
      <c r="AK141" s="16"/>
    </row>
    <row r="142" ht="15.75" customHeight="1">
      <c r="A142" s="73">
        <v>44662.48700929398</v>
      </c>
      <c r="B142" s="16" t="s">
        <v>9</v>
      </c>
      <c r="C142" s="67" t="s">
        <v>10</v>
      </c>
      <c r="D142" s="68" t="s">
        <v>11</v>
      </c>
      <c r="E142" s="16" t="s">
        <v>190</v>
      </c>
      <c r="F142" s="16" t="s">
        <v>554</v>
      </c>
      <c r="G142" s="71" t="s">
        <v>34</v>
      </c>
      <c r="H142" s="16" t="s">
        <v>669</v>
      </c>
      <c r="I142" s="16" t="s">
        <v>16</v>
      </c>
      <c r="J142" s="71" t="s">
        <v>41</v>
      </c>
      <c r="K142" s="71" t="s">
        <v>41</v>
      </c>
      <c r="L142" s="16" t="s">
        <v>196</v>
      </c>
      <c r="M142" s="16" t="s">
        <v>670</v>
      </c>
      <c r="N142" s="68" t="s">
        <v>15</v>
      </c>
      <c r="O142" s="68" t="s">
        <v>15</v>
      </c>
      <c r="P142" s="16" t="s">
        <v>292</v>
      </c>
      <c r="Q142" s="69" t="s">
        <v>671</v>
      </c>
      <c r="R142" s="16"/>
      <c r="S142" s="16"/>
      <c r="T142" s="16"/>
      <c r="U142" s="16"/>
      <c r="V142" s="16"/>
      <c r="W142" s="16"/>
      <c r="X142" s="16"/>
      <c r="Y142" s="16"/>
      <c r="Z142" s="16"/>
      <c r="AA142" s="16"/>
      <c r="AB142" s="16"/>
      <c r="AC142" s="16"/>
      <c r="AD142" s="16"/>
      <c r="AE142" s="16"/>
      <c r="AF142" s="16"/>
      <c r="AG142" s="16"/>
      <c r="AH142" s="16"/>
      <c r="AI142" s="16"/>
      <c r="AJ142" s="16"/>
      <c r="AK142" s="16"/>
    </row>
    <row r="143" ht="15.75" customHeight="1">
      <c r="A143" s="73">
        <v>44662.48702211806</v>
      </c>
      <c r="B143" s="16" t="s">
        <v>21</v>
      </c>
      <c r="C143" s="67" t="s">
        <v>10</v>
      </c>
      <c r="D143" s="68" t="s">
        <v>30</v>
      </c>
      <c r="E143" s="16" t="s">
        <v>190</v>
      </c>
      <c r="F143" s="16" t="s">
        <v>195</v>
      </c>
      <c r="G143" s="71" t="s">
        <v>23</v>
      </c>
      <c r="H143" s="16" t="s">
        <v>672</v>
      </c>
      <c r="I143" s="16" t="s">
        <v>175</v>
      </c>
      <c r="J143" s="71" t="s">
        <v>41</v>
      </c>
      <c r="K143" s="71" t="s">
        <v>14</v>
      </c>
      <c r="L143" s="16" t="s">
        <v>269</v>
      </c>
      <c r="M143" s="16" t="s">
        <v>673</v>
      </c>
      <c r="N143" s="68" t="s">
        <v>16</v>
      </c>
      <c r="O143" s="68" t="s">
        <v>15</v>
      </c>
      <c r="P143" s="16" t="s">
        <v>292</v>
      </c>
      <c r="Q143" s="69" t="s">
        <v>674</v>
      </c>
      <c r="R143" s="16"/>
      <c r="S143" s="16"/>
      <c r="T143" s="16"/>
      <c r="U143" s="16"/>
      <c r="V143" s="16"/>
      <c r="W143" s="16"/>
      <c r="X143" s="16"/>
      <c r="Y143" s="16"/>
      <c r="Z143" s="16"/>
      <c r="AA143" s="16"/>
      <c r="AB143" s="16"/>
      <c r="AC143" s="16"/>
      <c r="AD143" s="16"/>
      <c r="AE143" s="16"/>
      <c r="AF143" s="16"/>
      <c r="AG143" s="16"/>
      <c r="AH143" s="16"/>
      <c r="AI143" s="16"/>
      <c r="AJ143" s="16"/>
      <c r="AK143" s="16"/>
    </row>
    <row r="144" ht="15.75" customHeight="1">
      <c r="A144" s="73">
        <v>44662.48704677084</v>
      </c>
      <c r="B144" s="16" t="s">
        <v>9</v>
      </c>
      <c r="C144" s="67" t="s">
        <v>10</v>
      </c>
      <c r="D144" s="68" t="s">
        <v>73</v>
      </c>
      <c r="E144" s="16" t="s">
        <v>235</v>
      </c>
      <c r="F144" s="16" t="s">
        <v>337</v>
      </c>
      <c r="G144" s="71" t="s">
        <v>34</v>
      </c>
      <c r="H144" s="16" t="s">
        <v>675</v>
      </c>
      <c r="I144" s="16" t="s">
        <v>16</v>
      </c>
      <c r="J144" s="71" t="s">
        <v>41</v>
      </c>
      <c r="K144" s="68" t="s">
        <v>13</v>
      </c>
      <c r="L144" s="16" t="s">
        <v>676</v>
      </c>
      <c r="M144" s="16" t="s">
        <v>675</v>
      </c>
      <c r="N144" s="68" t="s">
        <v>15</v>
      </c>
      <c r="O144" s="68" t="s">
        <v>15</v>
      </c>
      <c r="P144" s="16" t="s">
        <v>178</v>
      </c>
      <c r="Q144" s="69" t="s">
        <v>675</v>
      </c>
      <c r="R144" s="16"/>
      <c r="S144" s="16"/>
      <c r="T144" s="16"/>
      <c r="U144" s="16"/>
      <c r="V144" s="16"/>
      <c r="W144" s="16"/>
      <c r="X144" s="16"/>
      <c r="Y144" s="16"/>
      <c r="Z144" s="16"/>
      <c r="AA144" s="16"/>
      <c r="AB144" s="16"/>
      <c r="AC144" s="16"/>
      <c r="AD144" s="16"/>
      <c r="AE144" s="16"/>
      <c r="AF144" s="16"/>
      <c r="AG144" s="16"/>
      <c r="AH144" s="16"/>
      <c r="AI144" s="16"/>
      <c r="AJ144" s="16"/>
      <c r="AK144" s="16"/>
    </row>
    <row r="145" ht="15.75" customHeight="1">
      <c r="A145" s="73">
        <v>44662.48721193287</v>
      </c>
      <c r="B145" s="16" t="s">
        <v>9</v>
      </c>
      <c r="C145" s="67" t="s">
        <v>10</v>
      </c>
      <c r="D145" s="68" t="s">
        <v>11</v>
      </c>
      <c r="E145" s="16" t="s">
        <v>190</v>
      </c>
      <c r="F145" s="16" t="s">
        <v>305</v>
      </c>
      <c r="G145" s="68" t="s">
        <v>13</v>
      </c>
      <c r="H145" s="16" t="s">
        <v>675</v>
      </c>
      <c r="I145" s="16" t="s">
        <v>16</v>
      </c>
      <c r="J145" s="68" t="s">
        <v>13</v>
      </c>
      <c r="K145" s="71" t="s">
        <v>41</v>
      </c>
      <c r="L145" s="16" t="s">
        <v>269</v>
      </c>
      <c r="M145" s="16" t="s">
        <v>605</v>
      </c>
      <c r="N145" s="68" t="s">
        <v>16</v>
      </c>
      <c r="O145" s="68" t="s">
        <v>16</v>
      </c>
      <c r="P145" s="16" t="s">
        <v>677</v>
      </c>
      <c r="Q145" s="69" t="s">
        <v>678</v>
      </c>
      <c r="R145" s="16"/>
      <c r="S145" s="16"/>
      <c r="T145" s="16"/>
      <c r="U145" s="16"/>
      <c r="V145" s="16"/>
      <c r="W145" s="16"/>
      <c r="X145" s="16"/>
      <c r="Y145" s="16"/>
      <c r="Z145" s="16"/>
      <c r="AA145" s="16"/>
      <c r="AB145" s="16"/>
      <c r="AC145" s="16"/>
      <c r="AD145" s="16"/>
      <c r="AE145" s="16"/>
      <c r="AF145" s="16"/>
      <c r="AG145" s="16"/>
      <c r="AH145" s="16"/>
      <c r="AI145" s="16"/>
      <c r="AJ145" s="16"/>
      <c r="AK145" s="16"/>
    </row>
    <row r="146" ht="15.75" customHeight="1">
      <c r="A146" s="73">
        <v>44662.487214340275</v>
      </c>
      <c r="B146" s="16" t="s">
        <v>9</v>
      </c>
      <c r="C146" s="67" t="s">
        <v>10</v>
      </c>
      <c r="D146" s="68" t="s">
        <v>11</v>
      </c>
      <c r="E146" s="16" t="s">
        <v>235</v>
      </c>
      <c r="F146" s="16" t="s">
        <v>582</v>
      </c>
      <c r="G146" s="71" t="s">
        <v>34</v>
      </c>
      <c r="H146" s="16" t="s">
        <v>679</v>
      </c>
      <c r="I146" s="16" t="s">
        <v>16</v>
      </c>
      <c r="J146" s="71" t="s">
        <v>41</v>
      </c>
      <c r="K146" s="71" t="s">
        <v>14</v>
      </c>
      <c r="L146" s="16" t="s">
        <v>181</v>
      </c>
      <c r="M146" s="16" t="s">
        <v>680</v>
      </c>
      <c r="N146" s="68" t="s">
        <v>15</v>
      </c>
      <c r="O146" s="68" t="s">
        <v>15</v>
      </c>
      <c r="P146" s="16" t="s">
        <v>302</v>
      </c>
      <c r="Q146" s="69" t="s">
        <v>681</v>
      </c>
      <c r="R146" s="16"/>
      <c r="S146" s="16"/>
      <c r="T146" s="16"/>
      <c r="U146" s="16"/>
      <c r="V146" s="16"/>
      <c r="W146" s="16"/>
      <c r="X146" s="16"/>
      <c r="Y146" s="16"/>
      <c r="Z146" s="16"/>
      <c r="AA146" s="16"/>
      <c r="AB146" s="16"/>
      <c r="AC146" s="16"/>
      <c r="AD146" s="16"/>
      <c r="AE146" s="16"/>
      <c r="AF146" s="16"/>
      <c r="AG146" s="16"/>
      <c r="AH146" s="16"/>
      <c r="AI146" s="16"/>
      <c r="AJ146" s="16"/>
      <c r="AK146" s="16"/>
    </row>
    <row r="147" ht="15.75" customHeight="1">
      <c r="A147" s="73">
        <v>44662.48738560185</v>
      </c>
      <c r="B147" s="16" t="s">
        <v>21</v>
      </c>
      <c r="C147" s="67" t="s">
        <v>10</v>
      </c>
      <c r="D147" s="68" t="s">
        <v>30</v>
      </c>
      <c r="E147" s="16" t="s">
        <v>682</v>
      </c>
      <c r="F147" s="16" t="s">
        <v>236</v>
      </c>
      <c r="G147" s="74">
        <v>0.0</v>
      </c>
      <c r="H147" s="16" t="s">
        <v>683</v>
      </c>
      <c r="I147" s="16" t="s">
        <v>175</v>
      </c>
      <c r="J147" s="71" t="s">
        <v>14</v>
      </c>
      <c r="K147" s="68" t="s">
        <v>13</v>
      </c>
      <c r="L147" s="16" t="s">
        <v>269</v>
      </c>
      <c r="M147" s="16" t="s">
        <v>684</v>
      </c>
      <c r="N147" s="68" t="s">
        <v>24</v>
      </c>
      <c r="O147" s="68" t="s">
        <v>16</v>
      </c>
      <c r="P147" s="16" t="s">
        <v>685</v>
      </c>
      <c r="Q147" s="69" t="s">
        <v>686</v>
      </c>
      <c r="R147" s="16"/>
      <c r="S147" s="16"/>
      <c r="T147" s="16"/>
      <c r="U147" s="16"/>
      <c r="V147" s="16"/>
      <c r="W147" s="16"/>
      <c r="X147" s="16"/>
      <c r="Y147" s="16"/>
      <c r="Z147" s="16"/>
      <c r="AA147" s="16"/>
      <c r="AB147" s="16"/>
      <c r="AC147" s="16"/>
      <c r="AD147" s="16"/>
      <c r="AE147" s="16"/>
      <c r="AF147" s="16"/>
      <c r="AG147" s="16"/>
      <c r="AH147" s="16"/>
      <c r="AI147" s="16"/>
      <c r="AJ147" s="16"/>
      <c r="AK147" s="16"/>
    </row>
    <row r="148" ht="15.75" customHeight="1">
      <c r="A148" s="73">
        <v>44662.48746446759</v>
      </c>
      <c r="B148" s="16" t="s">
        <v>9</v>
      </c>
      <c r="C148" s="67" t="s">
        <v>10</v>
      </c>
      <c r="D148" s="68" t="s">
        <v>68</v>
      </c>
      <c r="E148" s="16" t="s">
        <v>235</v>
      </c>
      <c r="F148" s="16" t="s">
        <v>422</v>
      </c>
      <c r="G148" s="71" t="s">
        <v>12</v>
      </c>
      <c r="H148" s="16" t="s">
        <v>687</v>
      </c>
      <c r="I148" s="16" t="s">
        <v>16</v>
      </c>
      <c r="J148" s="68" t="s">
        <v>13</v>
      </c>
      <c r="K148" s="71" t="s">
        <v>14</v>
      </c>
      <c r="L148" s="16" t="s">
        <v>498</v>
      </c>
      <c r="M148" s="16" t="s">
        <v>688</v>
      </c>
      <c r="N148" s="68" t="s">
        <v>15</v>
      </c>
      <c r="O148" s="68" t="s">
        <v>15</v>
      </c>
      <c r="P148" s="16" t="s">
        <v>470</v>
      </c>
      <c r="Q148" s="69" t="s">
        <v>689</v>
      </c>
      <c r="R148" s="16"/>
      <c r="S148" s="16"/>
      <c r="T148" s="16"/>
      <c r="U148" s="16"/>
      <c r="V148" s="16"/>
      <c r="W148" s="16"/>
      <c r="X148" s="16"/>
      <c r="Y148" s="16"/>
      <c r="Z148" s="16"/>
      <c r="AA148" s="16"/>
      <c r="AB148" s="16"/>
      <c r="AC148" s="16"/>
      <c r="AD148" s="16"/>
      <c r="AE148" s="16"/>
      <c r="AF148" s="16"/>
      <c r="AG148" s="16"/>
      <c r="AH148" s="16"/>
      <c r="AI148" s="16"/>
      <c r="AJ148" s="16"/>
      <c r="AK148" s="16"/>
    </row>
    <row r="149" ht="15.75" customHeight="1">
      <c r="A149" s="73">
        <v>44662.48796254629</v>
      </c>
      <c r="B149" s="16" t="s">
        <v>21</v>
      </c>
      <c r="C149" s="67" t="s">
        <v>10</v>
      </c>
      <c r="D149" s="68" t="s">
        <v>46</v>
      </c>
      <c r="E149" s="16" t="s">
        <v>190</v>
      </c>
      <c r="F149" s="16" t="s">
        <v>636</v>
      </c>
      <c r="G149" s="71" t="s">
        <v>23</v>
      </c>
      <c r="H149" s="16" t="s">
        <v>690</v>
      </c>
      <c r="I149" s="16" t="s">
        <v>16</v>
      </c>
      <c r="J149" s="68" t="s">
        <v>13</v>
      </c>
      <c r="K149" s="71" t="s">
        <v>14</v>
      </c>
      <c r="L149" s="16" t="s">
        <v>691</v>
      </c>
      <c r="M149" s="16" t="s">
        <v>690</v>
      </c>
      <c r="N149" s="68" t="s">
        <v>24</v>
      </c>
      <c r="O149" s="68" t="s">
        <v>16</v>
      </c>
      <c r="P149" s="16" t="s">
        <v>263</v>
      </c>
      <c r="Q149" s="30" t="s">
        <v>692</v>
      </c>
      <c r="R149" s="16"/>
      <c r="S149" s="16"/>
      <c r="T149" s="16"/>
      <c r="U149" s="16"/>
      <c r="V149" s="16"/>
      <c r="W149" s="16"/>
      <c r="X149" s="16"/>
      <c r="Y149" s="16"/>
      <c r="Z149" s="16"/>
      <c r="AA149" s="16"/>
      <c r="AB149" s="16"/>
      <c r="AC149" s="16"/>
      <c r="AD149" s="16"/>
      <c r="AE149" s="16"/>
      <c r="AF149" s="16"/>
      <c r="AG149" s="16"/>
      <c r="AH149" s="16"/>
      <c r="AI149" s="16"/>
      <c r="AJ149" s="16"/>
      <c r="AK149" s="16"/>
    </row>
    <row r="150" ht="15.75" customHeight="1">
      <c r="A150" s="73">
        <v>44662.48796462963</v>
      </c>
      <c r="B150" s="16" t="s">
        <v>21</v>
      </c>
      <c r="C150" s="67" t="s">
        <v>10</v>
      </c>
      <c r="D150" s="68" t="s">
        <v>11</v>
      </c>
      <c r="E150" s="16" t="s">
        <v>190</v>
      </c>
      <c r="F150" s="16" t="s">
        <v>627</v>
      </c>
      <c r="G150" s="74">
        <v>0.0</v>
      </c>
      <c r="H150" s="16" t="s">
        <v>693</v>
      </c>
      <c r="I150" s="16" t="s">
        <v>175</v>
      </c>
      <c r="J150" s="71" t="s">
        <v>23</v>
      </c>
      <c r="K150" s="74">
        <v>0.0</v>
      </c>
      <c r="L150" s="16" t="s">
        <v>196</v>
      </c>
      <c r="M150" s="16" t="s">
        <v>694</v>
      </c>
      <c r="N150" s="68" t="s">
        <v>16</v>
      </c>
      <c r="O150" s="68" t="s">
        <v>15</v>
      </c>
      <c r="P150" s="16" t="s">
        <v>292</v>
      </c>
      <c r="Q150" s="69" t="s">
        <v>695</v>
      </c>
      <c r="R150" s="16"/>
      <c r="S150" s="16"/>
      <c r="T150" s="16"/>
      <c r="U150" s="16"/>
      <c r="V150" s="16"/>
      <c r="W150" s="16"/>
      <c r="X150" s="16"/>
      <c r="Y150" s="16"/>
      <c r="Z150" s="16"/>
      <c r="AA150" s="16"/>
      <c r="AB150" s="16"/>
      <c r="AC150" s="16"/>
      <c r="AD150" s="16"/>
      <c r="AE150" s="16"/>
      <c r="AF150" s="16"/>
      <c r="AG150" s="16"/>
      <c r="AH150" s="16"/>
      <c r="AI150" s="16"/>
      <c r="AJ150" s="16"/>
      <c r="AK150" s="16"/>
    </row>
    <row r="151" ht="15.75" customHeight="1">
      <c r="A151" s="73">
        <v>44662.48806631945</v>
      </c>
      <c r="B151" s="16" t="s">
        <v>21</v>
      </c>
      <c r="C151" s="67" t="s">
        <v>10</v>
      </c>
      <c r="D151" s="68" t="s">
        <v>11</v>
      </c>
      <c r="E151" s="16" t="s">
        <v>159</v>
      </c>
      <c r="F151" s="16" t="s">
        <v>696</v>
      </c>
      <c r="G151" s="71" t="s">
        <v>12</v>
      </c>
      <c r="H151" s="16" t="s">
        <v>697</v>
      </c>
      <c r="I151" s="16" t="s">
        <v>16</v>
      </c>
      <c r="J151" s="68" t="s">
        <v>13</v>
      </c>
      <c r="K151" s="68" t="s">
        <v>13</v>
      </c>
      <c r="L151" s="16" t="s">
        <v>181</v>
      </c>
      <c r="M151" s="16" t="s">
        <v>697</v>
      </c>
      <c r="N151" s="68" t="s">
        <v>24</v>
      </c>
      <c r="O151" s="68" t="s">
        <v>16</v>
      </c>
      <c r="P151" s="16" t="s">
        <v>315</v>
      </c>
      <c r="Q151" s="30" t="s">
        <v>698</v>
      </c>
      <c r="R151" s="16"/>
      <c r="S151" s="16"/>
      <c r="T151" s="16"/>
      <c r="U151" s="16"/>
      <c r="V151" s="16"/>
      <c r="W151" s="16"/>
      <c r="X151" s="16"/>
      <c r="Y151" s="16"/>
      <c r="Z151" s="16"/>
      <c r="AA151" s="16"/>
      <c r="AB151" s="16"/>
      <c r="AC151" s="16"/>
      <c r="AD151" s="16"/>
      <c r="AE151" s="16"/>
      <c r="AF151" s="16"/>
      <c r="AG151" s="16"/>
      <c r="AH151" s="16"/>
      <c r="AI151" s="16"/>
      <c r="AJ151" s="16"/>
      <c r="AK151" s="16"/>
    </row>
    <row r="152" ht="15.75" customHeight="1">
      <c r="A152" s="73">
        <v>44662.48820571759</v>
      </c>
      <c r="B152" s="16" t="s">
        <v>21</v>
      </c>
      <c r="C152" s="67" t="s">
        <v>10</v>
      </c>
      <c r="D152" s="68" t="s">
        <v>30</v>
      </c>
      <c r="E152" s="16" t="s">
        <v>159</v>
      </c>
      <c r="F152" s="16" t="s">
        <v>318</v>
      </c>
      <c r="G152" s="71" t="s">
        <v>34</v>
      </c>
      <c r="H152" s="16" t="s">
        <v>699</v>
      </c>
      <c r="I152" s="16" t="s">
        <v>16</v>
      </c>
      <c r="J152" s="71" t="s">
        <v>14</v>
      </c>
      <c r="K152" s="71" t="s">
        <v>23</v>
      </c>
      <c r="L152" s="16" t="s">
        <v>196</v>
      </c>
      <c r="M152" s="16" t="s">
        <v>684</v>
      </c>
      <c r="N152" s="68" t="s">
        <v>15</v>
      </c>
      <c r="O152" s="68" t="s">
        <v>15</v>
      </c>
      <c r="P152" s="16" t="s">
        <v>178</v>
      </c>
      <c r="Q152" s="69" t="s">
        <v>525</v>
      </c>
      <c r="R152" s="16"/>
      <c r="S152" s="16"/>
      <c r="T152" s="16"/>
      <c r="U152" s="16"/>
      <c r="V152" s="16"/>
      <c r="W152" s="16"/>
      <c r="X152" s="16"/>
      <c r="Y152" s="16"/>
      <c r="Z152" s="16"/>
      <c r="AA152" s="16"/>
      <c r="AB152" s="16"/>
      <c r="AC152" s="16"/>
      <c r="AD152" s="16"/>
      <c r="AE152" s="16"/>
      <c r="AF152" s="16"/>
      <c r="AG152" s="16"/>
      <c r="AH152" s="16"/>
      <c r="AI152" s="16"/>
      <c r="AJ152" s="16"/>
      <c r="AK152" s="16"/>
    </row>
    <row r="153" ht="15.75" customHeight="1">
      <c r="A153" s="73">
        <v>44662.488321701385</v>
      </c>
      <c r="B153" s="16" t="s">
        <v>21</v>
      </c>
      <c r="C153" s="67" t="s">
        <v>10</v>
      </c>
      <c r="D153" s="68" t="s">
        <v>11</v>
      </c>
      <c r="E153" s="16" t="s">
        <v>199</v>
      </c>
      <c r="F153" s="16" t="s">
        <v>39</v>
      </c>
      <c r="G153" s="71" t="s">
        <v>34</v>
      </c>
      <c r="H153" s="16" t="s">
        <v>700</v>
      </c>
      <c r="I153" s="16" t="s">
        <v>16</v>
      </c>
      <c r="J153" s="68" t="s">
        <v>13</v>
      </c>
      <c r="K153" s="68" t="s">
        <v>13</v>
      </c>
      <c r="L153" s="16" t="s">
        <v>334</v>
      </c>
      <c r="M153" s="16" t="s">
        <v>701</v>
      </c>
      <c r="N153" s="68" t="s">
        <v>15</v>
      </c>
      <c r="O153" s="68" t="s">
        <v>15</v>
      </c>
      <c r="P153" s="16" t="s">
        <v>183</v>
      </c>
      <c r="Q153" s="30" t="s">
        <v>702</v>
      </c>
      <c r="R153" s="16"/>
      <c r="S153" s="16"/>
      <c r="T153" s="16"/>
      <c r="U153" s="16"/>
      <c r="V153" s="16"/>
      <c r="W153" s="16"/>
      <c r="X153" s="16"/>
      <c r="Y153" s="16"/>
      <c r="Z153" s="16"/>
      <c r="AA153" s="16"/>
      <c r="AB153" s="16"/>
      <c r="AC153" s="16"/>
      <c r="AD153" s="16"/>
      <c r="AE153" s="16"/>
      <c r="AF153" s="16"/>
      <c r="AG153" s="16"/>
      <c r="AH153" s="16"/>
      <c r="AI153" s="16"/>
      <c r="AJ153" s="16"/>
      <c r="AK153" s="16"/>
    </row>
    <row r="154" ht="15.75" customHeight="1">
      <c r="A154" s="73">
        <v>44662.48838863426</v>
      </c>
      <c r="B154" s="16" t="s">
        <v>21</v>
      </c>
      <c r="C154" s="67" t="s">
        <v>10</v>
      </c>
      <c r="D154" s="68" t="s">
        <v>54</v>
      </c>
      <c r="E154" s="16" t="s">
        <v>703</v>
      </c>
      <c r="F154" s="16" t="s">
        <v>42</v>
      </c>
      <c r="G154" s="71" t="s">
        <v>34</v>
      </c>
      <c r="H154" s="16" t="s">
        <v>704</v>
      </c>
      <c r="I154" s="16" t="s">
        <v>16</v>
      </c>
      <c r="J154" s="74">
        <v>0.0</v>
      </c>
      <c r="K154" s="74">
        <v>0.0</v>
      </c>
      <c r="L154" s="16" t="s">
        <v>196</v>
      </c>
      <c r="M154" s="16" t="s">
        <v>688</v>
      </c>
      <c r="N154" s="68" t="s">
        <v>16</v>
      </c>
      <c r="O154" s="68" t="s">
        <v>15</v>
      </c>
      <c r="P154" s="16" t="s">
        <v>315</v>
      </c>
      <c r="Q154" s="69" t="s">
        <v>268</v>
      </c>
      <c r="R154" s="16"/>
      <c r="S154" s="16"/>
      <c r="T154" s="16"/>
      <c r="U154" s="16"/>
      <c r="V154" s="16"/>
      <c r="W154" s="16"/>
      <c r="X154" s="16"/>
      <c r="Y154" s="16"/>
      <c r="Z154" s="16"/>
      <c r="AA154" s="16"/>
      <c r="AB154" s="16"/>
      <c r="AC154" s="16"/>
      <c r="AD154" s="16"/>
      <c r="AE154" s="16"/>
      <c r="AF154" s="16"/>
      <c r="AG154" s="16"/>
      <c r="AH154" s="16"/>
      <c r="AI154" s="16"/>
      <c r="AJ154" s="16"/>
      <c r="AK154" s="16"/>
    </row>
    <row r="155" ht="15.75" customHeight="1">
      <c r="A155" s="73">
        <v>44662.48889233796</v>
      </c>
      <c r="B155" s="16" t="s">
        <v>21</v>
      </c>
      <c r="C155" s="67" t="s">
        <v>10</v>
      </c>
      <c r="D155" s="68" t="s">
        <v>11</v>
      </c>
      <c r="E155" s="16" t="s">
        <v>185</v>
      </c>
      <c r="F155" s="16" t="s">
        <v>195</v>
      </c>
      <c r="G155" s="68" t="s">
        <v>13</v>
      </c>
      <c r="H155" s="16" t="s">
        <v>705</v>
      </c>
      <c r="I155" s="16" t="s">
        <v>16</v>
      </c>
      <c r="J155" s="68" t="s">
        <v>13</v>
      </c>
      <c r="K155" s="68" t="s">
        <v>13</v>
      </c>
      <c r="L155" s="16" t="s">
        <v>706</v>
      </c>
      <c r="M155" s="16" t="s">
        <v>707</v>
      </c>
      <c r="N155" s="68" t="s">
        <v>15</v>
      </c>
      <c r="O155" s="68" t="s">
        <v>16</v>
      </c>
      <c r="P155" s="16" t="s">
        <v>708</v>
      </c>
      <c r="Q155" s="69" t="s">
        <v>709</v>
      </c>
      <c r="R155" s="16"/>
      <c r="S155" s="16"/>
      <c r="T155" s="16"/>
      <c r="U155" s="16"/>
      <c r="V155" s="16"/>
      <c r="W155" s="16"/>
      <c r="X155" s="16"/>
      <c r="Y155" s="16"/>
      <c r="Z155" s="16"/>
      <c r="AA155" s="16"/>
      <c r="AB155" s="16"/>
      <c r="AC155" s="16"/>
      <c r="AD155" s="16"/>
      <c r="AE155" s="16"/>
      <c r="AF155" s="16"/>
      <c r="AG155" s="16"/>
      <c r="AH155" s="16"/>
      <c r="AI155" s="16"/>
      <c r="AJ155" s="16"/>
      <c r="AK155" s="16"/>
    </row>
    <row r="156" ht="15.75" customHeight="1">
      <c r="A156" s="73">
        <v>44662.48913335648</v>
      </c>
      <c r="B156" s="16" t="s">
        <v>21</v>
      </c>
      <c r="C156" s="67" t="s">
        <v>10</v>
      </c>
      <c r="D156" s="68" t="s">
        <v>54</v>
      </c>
      <c r="E156" s="16" t="s">
        <v>190</v>
      </c>
      <c r="F156" s="16" t="s">
        <v>710</v>
      </c>
      <c r="G156" s="71" t="s">
        <v>23</v>
      </c>
      <c r="H156" s="16" t="s">
        <v>711</v>
      </c>
      <c r="I156" s="16" t="s">
        <v>16</v>
      </c>
      <c r="J156" s="68" t="s">
        <v>13</v>
      </c>
      <c r="K156" s="68" t="s">
        <v>13</v>
      </c>
      <c r="L156" s="16" t="s">
        <v>712</v>
      </c>
      <c r="M156" s="16" t="s">
        <v>713</v>
      </c>
      <c r="N156" s="68" t="s">
        <v>24</v>
      </c>
      <c r="O156" s="68" t="s">
        <v>15</v>
      </c>
      <c r="P156" s="16" t="s">
        <v>292</v>
      </c>
      <c r="Q156" s="69" t="s">
        <v>713</v>
      </c>
      <c r="R156" s="16"/>
      <c r="S156" s="16"/>
      <c r="T156" s="16"/>
      <c r="U156" s="16"/>
      <c r="V156" s="16"/>
      <c r="W156" s="16"/>
      <c r="X156" s="16"/>
      <c r="Y156" s="16"/>
      <c r="Z156" s="16"/>
      <c r="AA156" s="16"/>
      <c r="AB156" s="16"/>
      <c r="AC156" s="16"/>
      <c r="AD156" s="16"/>
      <c r="AE156" s="16"/>
      <c r="AF156" s="16"/>
      <c r="AG156" s="16"/>
      <c r="AH156" s="16"/>
      <c r="AI156" s="16"/>
      <c r="AJ156" s="16"/>
      <c r="AK156" s="16"/>
    </row>
    <row r="157" ht="15.75" customHeight="1">
      <c r="A157" s="73">
        <v>44665.36468115741</v>
      </c>
      <c r="B157" s="16" t="s">
        <v>21</v>
      </c>
      <c r="C157" s="67" t="s">
        <v>10</v>
      </c>
      <c r="D157" s="68" t="s">
        <v>714</v>
      </c>
      <c r="E157" s="16" t="s">
        <v>199</v>
      </c>
      <c r="F157" s="16" t="s">
        <v>551</v>
      </c>
      <c r="G157" s="68" t="s">
        <v>13</v>
      </c>
      <c r="H157" s="16" t="s">
        <v>715</v>
      </c>
      <c r="I157" s="16" t="s">
        <v>16</v>
      </c>
      <c r="J157" s="68" t="s">
        <v>13</v>
      </c>
      <c r="K157" s="68" t="s">
        <v>13</v>
      </c>
      <c r="L157" s="16" t="s">
        <v>419</v>
      </c>
      <c r="M157" s="16" t="s">
        <v>716</v>
      </c>
      <c r="N157" s="68" t="s">
        <v>24</v>
      </c>
      <c r="O157" s="68" t="s">
        <v>16</v>
      </c>
      <c r="P157" s="16" t="s">
        <v>292</v>
      </c>
      <c r="Q157" s="69" t="s">
        <v>717</v>
      </c>
      <c r="R157" s="16"/>
      <c r="S157" s="16"/>
      <c r="T157" s="16"/>
      <c r="U157" s="16"/>
      <c r="V157" s="16"/>
      <c r="W157" s="16"/>
      <c r="X157" s="16"/>
      <c r="Y157" s="16"/>
      <c r="Z157" s="16"/>
      <c r="AA157" s="16"/>
      <c r="AB157" s="16"/>
      <c r="AC157" s="16"/>
      <c r="AD157" s="16"/>
      <c r="AE157" s="16"/>
      <c r="AF157" s="16"/>
      <c r="AG157" s="16"/>
      <c r="AH157" s="16"/>
      <c r="AI157" s="16"/>
      <c r="AJ157" s="16"/>
      <c r="AK157" s="16"/>
    </row>
    <row r="158" ht="15.75" customHeight="1">
      <c r="A158" s="73">
        <v>44665.36740361111</v>
      </c>
      <c r="B158" s="16" t="s">
        <v>21</v>
      </c>
      <c r="C158" s="67" t="s">
        <v>10</v>
      </c>
      <c r="D158" s="68" t="s">
        <v>30</v>
      </c>
      <c r="E158" s="16" t="s">
        <v>190</v>
      </c>
      <c r="F158" s="16" t="s">
        <v>195</v>
      </c>
      <c r="G158" s="71" t="s">
        <v>34</v>
      </c>
      <c r="H158" s="16" t="s">
        <v>718</v>
      </c>
      <c r="I158" s="16" t="s">
        <v>15</v>
      </c>
      <c r="J158" s="71" t="s">
        <v>41</v>
      </c>
      <c r="K158" s="71" t="s">
        <v>14</v>
      </c>
      <c r="L158" s="16" t="s">
        <v>275</v>
      </c>
      <c r="M158" s="16" t="s">
        <v>719</v>
      </c>
      <c r="N158" s="68" t="s">
        <v>16</v>
      </c>
      <c r="O158" s="68" t="s">
        <v>16</v>
      </c>
      <c r="P158" s="16" t="s">
        <v>240</v>
      </c>
      <c r="Q158" s="69" t="s">
        <v>720</v>
      </c>
      <c r="R158" s="16"/>
      <c r="S158" s="16"/>
      <c r="T158" s="16"/>
      <c r="U158" s="16"/>
      <c r="V158" s="16"/>
      <c r="W158" s="16"/>
      <c r="X158" s="16"/>
      <c r="Y158" s="16"/>
      <c r="Z158" s="16"/>
      <c r="AA158" s="16"/>
      <c r="AB158" s="16"/>
      <c r="AC158" s="16"/>
      <c r="AD158" s="16"/>
      <c r="AE158" s="16"/>
      <c r="AF158" s="16"/>
      <c r="AG158" s="16"/>
      <c r="AH158" s="16"/>
      <c r="AI158" s="16"/>
      <c r="AJ158" s="16"/>
      <c r="AK158" s="16"/>
    </row>
    <row r="159" ht="15.75" customHeight="1">
      <c r="A159" s="73">
        <v>44665.36751819444</v>
      </c>
      <c r="B159" s="16" t="s">
        <v>35</v>
      </c>
      <c r="C159" s="67" t="s">
        <v>10</v>
      </c>
      <c r="D159" s="68" t="s">
        <v>721</v>
      </c>
      <c r="E159" s="16" t="s">
        <v>190</v>
      </c>
      <c r="F159" s="16" t="s">
        <v>551</v>
      </c>
      <c r="G159" s="71" t="s">
        <v>12</v>
      </c>
      <c r="H159" s="16" t="s">
        <v>722</v>
      </c>
      <c r="I159" s="16" t="s">
        <v>16</v>
      </c>
      <c r="J159" s="71" t="s">
        <v>41</v>
      </c>
      <c r="K159" s="71" t="s">
        <v>41</v>
      </c>
      <c r="L159" s="16" t="s">
        <v>334</v>
      </c>
      <c r="M159" s="16" t="s">
        <v>723</v>
      </c>
      <c r="N159" s="68" t="s">
        <v>16</v>
      </c>
      <c r="O159" s="68" t="s">
        <v>16</v>
      </c>
      <c r="P159" s="16" t="s">
        <v>470</v>
      </c>
      <c r="Q159" s="69" t="s">
        <v>724</v>
      </c>
      <c r="R159" s="16"/>
      <c r="S159" s="16"/>
      <c r="T159" s="16"/>
      <c r="U159" s="16"/>
      <c r="V159" s="16"/>
      <c r="W159" s="16"/>
      <c r="X159" s="16"/>
      <c r="Y159" s="16"/>
      <c r="Z159" s="16"/>
      <c r="AA159" s="16"/>
      <c r="AB159" s="16"/>
      <c r="AC159" s="16"/>
      <c r="AD159" s="16"/>
      <c r="AE159" s="16"/>
      <c r="AF159" s="16"/>
      <c r="AG159" s="16"/>
      <c r="AH159" s="16"/>
      <c r="AI159" s="16"/>
      <c r="AJ159" s="16"/>
      <c r="AK159" s="16"/>
    </row>
    <row r="160" ht="15.75" customHeight="1">
      <c r="A160" s="73">
        <v>44665.367890023146</v>
      </c>
      <c r="B160" s="16" t="s">
        <v>21</v>
      </c>
      <c r="C160" s="67" t="s">
        <v>10</v>
      </c>
      <c r="D160" s="68" t="s">
        <v>75</v>
      </c>
      <c r="E160" s="16" t="s">
        <v>309</v>
      </c>
      <c r="F160" s="16" t="s">
        <v>725</v>
      </c>
      <c r="G160" s="71" t="s">
        <v>34</v>
      </c>
      <c r="H160" s="16" t="s">
        <v>245</v>
      </c>
      <c r="I160" s="16" t="s">
        <v>175</v>
      </c>
      <c r="J160" s="71" t="s">
        <v>41</v>
      </c>
      <c r="K160" s="71" t="s">
        <v>41</v>
      </c>
      <c r="L160" s="16" t="s">
        <v>726</v>
      </c>
      <c r="M160" s="16" t="s">
        <v>727</v>
      </c>
      <c r="N160" s="68" t="s">
        <v>16</v>
      </c>
      <c r="O160" s="68" t="s">
        <v>15</v>
      </c>
      <c r="P160" s="16" t="s">
        <v>552</v>
      </c>
      <c r="Q160" s="69" t="s">
        <v>245</v>
      </c>
      <c r="R160" s="16"/>
      <c r="S160" s="16"/>
      <c r="T160" s="16"/>
      <c r="U160" s="16"/>
      <c r="V160" s="16"/>
      <c r="W160" s="16"/>
      <c r="X160" s="16"/>
      <c r="Y160" s="16"/>
      <c r="Z160" s="16"/>
      <c r="AA160" s="16"/>
      <c r="AB160" s="16"/>
      <c r="AC160" s="16"/>
      <c r="AD160" s="16"/>
      <c r="AE160" s="16"/>
      <c r="AF160" s="16"/>
      <c r="AG160" s="16"/>
      <c r="AH160" s="16"/>
      <c r="AI160" s="16"/>
      <c r="AJ160" s="16"/>
      <c r="AK160" s="16"/>
    </row>
    <row r="161" ht="15.75" customHeight="1">
      <c r="A161" s="73">
        <v>44665.36927545139</v>
      </c>
      <c r="B161" s="16" t="s">
        <v>9</v>
      </c>
      <c r="C161" s="67" t="s">
        <v>10</v>
      </c>
      <c r="D161" s="68" t="s">
        <v>40</v>
      </c>
      <c r="E161" s="16" t="s">
        <v>199</v>
      </c>
      <c r="F161" s="16" t="s">
        <v>42</v>
      </c>
      <c r="G161" s="71" t="s">
        <v>34</v>
      </c>
      <c r="H161" s="16" t="s">
        <v>728</v>
      </c>
      <c r="I161" s="16" t="s">
        <v>16</v>
      </c>
      <c r="J161" s="71" t="s">
        <v>23</v>
      </c>
      <c r="K161" s="68" t="s">
        <v>13</v>
      </c>
      <c r="L161" s="16" t="s">
        <v>729</v>
      </c>
      <c r="M161" s="16" t="s">
        <v>730</v>
      </c>
      <c r="N161" s="68" t="s">
        <v>16</v>
      </c>
      <c r="O161" s="68" t="s">
        <v>16</v>
      </c>
      <c r="P161" s="16" t="s">
        <v>731</v>
      </c>
      <c r="Q161" s="30" t="s">
        <v>732</v>
      </c>
      <c r="R161" s="16"/>
      <c r="S161" s="16"/>
      <c r="T161" s="16"/>
      <c r="U161" s="16"/>
      <c r="V161" s="16"/>
      <c r="W161" s="16"/>
      <c r="X161" s="16"/>
      <c r="Y161" s="16"/>
      <c r="Z161" s="16"/>
      <c r="AA161" s="16"/>
      <c r="AB161" s="16"/>
      <c r="AC161" s="16"/>
      <c r="AD161" s="16"/>
      <c r="AE161" s="16"/>
      <c r="AF161" s="16"/>
      <c r="AG161" s="16"/>
      <c r="AH161" s="16"/>
      <c r="AI161" s="16"/>
      <c r="AJ161" s="16"/>
      <c r="AK161" s="16"/>
    </row>
    <row r="162" ht="15.75" customHeight="1">
      <c r="A162" s="73">
        <v>44665.36929407407</v>
      </c>
      <c r="B162" s="16" t="s">
        <v>21</v>
      </c>
      <c r="C162" s="67" t="s">
        <v>10</v>
      </c>
      <c r="D162" s="68" t="s">
        <v>30</v>
      </c>
      <c r="E162" s="16" t="s">
        <v>733</v>
      </c>
      <c r="F162" s="16" t="s">
        <v>278</v>
      </c>
      <c r="G162" s="71" t="s">
        <v>23</v>
      </c>
      <c r="H162" s="16" t="s">
        <v>734</v>
      </c>
      <c r="I162" s="16" t="s">
        <v>16</v>
      </c>
      <c r="J162" s="68" t="s">
        <v>13</v>
      </c>
      <c r="K162" s="68" t="s">
        <v>13</v>
      </c>
      <c r="L162" s="16" t="s">
        <v>735</v>
      </c>
      <c r="M162" s="16" t="s">
        <v>736</v>
      </c>
      <c r="N162" s="68" t="s">
        <v>16</v>
      </c>
      <c r="O162" s="68" t="s">
        <v>16</v>
      </c>
      <c r="P162" s="16" t="s">
        <v>202</v>
      </c>
      <c r="Q162" s="30" t="s">
        <v>737</v>
      </c>
      <c r="R162" s="16"/>
      <c r="S162" s="16"/>
      <c r="T162" s="16"/>
      <c r="U162" s="16"/>
      <c r="V162" s="16"/>
      <c r="W162" s="16"/>
      <c r="X162" s="16"/>
      <c r="Y162" s="16"/>
      <c r="Z162" s="16"/>
      <c r="AA162" s="16"/>
      <c r="AB162" s="16"/>
      <c r="AC162" s="16"/>
      <c r="AD162" s="16"/>
      <c r="AE162" s="16"/>
      <c r="AF162" s="16"/>
      <c r="AG162" s="16"/>
      <c r="AH162" s="16"/>
      <c r="AI162" s="16"/>
      <c r="AJ162" s="16"/>
      <c r="AK162" s="16"/>
    </row>
    <row r="163" ht="15.75" customHeight="1">
      <c r="A163" s="73">
        <v>44665.37016341435</v>
      </c>
      <c r="B163" s="16" t="s">
        <v>9</v>
      </c>
      <c r="C163" s="67" t="s">
        <v>10</v>
      </c>
      <c r="D163" s="68" t="s">
        <v>76</v>
      </c>
      <c r="E163" s="16" t="s">
        <v>190</v>
      </c>
      <c r="F163" s="16" t="s">
        <v>738</v>
      </c>
      <c r="G163" s="68" t="s">
        <v>13</v>
      </c>
      <c r="H163" s="16" t="s">
        <v>739</v>
      </c>
      <c r="I163" s="16" t="s">
        <v>175</v>
      </c>
      <c r="J163" s="71" t="s">
        <v>14</v>
      </c>
      <c r="K163" s="71" t="s">
        <v>23</v>
      </c>
      <c r="L163" s="16" t="s">
        <v>498</v>
      </c>
      <c r="M163" s="16" t="s">
        <v>740</v>
      </c>
      <c r="N163" s="68" t="s">
        <v>24</v>
      </c>
      <c r="O163" s="68" t="s">
        <v>15</v>
      </c>
      <c r="P163" s="16" t="s">
        <v>741</v>
      </c>
      <c r="Q163" s="69" t="s">
        <v>225</v>
      </c>
      <c r="R163" s="16"/>
      <c r="S163" s="16"/>
      <c r="T163" s="16"/>
      <c r="U163" s="16"/>
      <c r="V163" s="16"/>
      <c r="W163" s="16"/>
      <c r="X163" s="16"/>
      <c r="Y163" s="16"/>
      <c r="Z163" s="16"/>
      <c r="AA163" s="16"/>
      <c r="AB163" s="16"/>
      <c r="AC163" s="16"/>
      <c r="AD163" s="16"/>
      <c r="AE163" s="16"/>
      <c r="AF163" s="16"/>
      <c r="AG163" s="16"/>
      <c r="AH163" s="16"/>
      <c r="AI163" s="16"/>
      <c r="AJ163" s="16"/>
      <c r="AK163" s="16"/>
    </row>
    <row r="164" ht="15.75" customHeight="1">
      <c r="A164" s="73">
        <v>44665.3712075463</v>
      </c>
      <c r="B164" s="16" t="s">
        <v>21</v>
      </c>
      <c r="C164" s="67" t="s">
        <v>10</v>
      </c>
      <c r="D164" s="68" t="s">
        <v>11</v>
      </c>
      <c r="E164" s="16" t="s">
        <v>199</v>
      </c>
      <c r="F164" s="16" t="s">
        <v>39</v>
      </c>
      <c r="G164" s="68" t="s">
        <v>13</v>
      </c>
      <c r="H164" s="16" t="s">
        <v>742</v>
      </c>
      <c r="I164" s="16" t="s">
        <v>16</v>
      </c>
      <c r="J164" s="71" t="s">
        <v>41</v>
      </c>
      <c r="K164" s="71" t="s">
        <v>41</v>
      </c>
      <c r="L164" s="16" t="s">
        <v>196</v>
      </c>
      <c r="M164" s="16" t="s">
        <v>743</v>
      </c>
      <c r="N164" s="68" t="s">
        <v>24</v>
      </c>
      <c r="O164" s="68" t="s">
        <v>15</v>
      </c>
      <c r="P164" s="16" t="s">
        <v>178</v>
      </c>
      <c r="Q164" s="69" t="s">
        <v>744</v>
      </c>
      <c r="R164" s="16"/>
      <c r="S164" s="16"/>
      <c r="T164" s="16"/>
      <c r="U164" s="16"/>
      <c r="V164" s="16"/>
      <c r="W164" s="16"/>
      <c r="X164" s="16"/>
      <c r="Y164" s="16"/>
      <c r="Z164" s="16"/>
      <c r="AA164" s="16"/>
      <c r="AB164" s="16"/>
      <c r="AC164" s="16"/>
      <c r="AD164" s="16"/>
      <c r="AE164" s="16"/>
      <c r="AF164" s="16"/>
      <c r="AG164" s="16"/>
      <c r="AH164" s="16"/>
      <c r="AI164" s="16"/>
      <c r="AJ164" s="16"/>
      <c r="AK164" s="16"/>
    </row>
    <row r="165" ht="15.75" customHeight="1">
      <c r="A165" s="73">
        <v>44665.37233489583</v>
      </c>
      <c r="B165" s="16" t="s">
        <v>21</v>
      </c>
      <c r="C165" s="67" t="s">
        <v>10</v>
      </c>
      <c r="D165" s="68" t="s">
        <v>44</v>
      </c>
      <c r="E165" s="16" t="s">
        <v>190</v>
      </c>
      <c r="F165" s="16" t="s">
        <v>375</v>
      </c>
      <c r="G165" s="68" t="s">
        <v>13</v>
      </c>
      <c r="H165" s="16" t="s">
        <v>745</v>
      </c>
      <c r="I165" s="16" t="s">
        <v>175</v>
      </c>
      <c r="J165" s="74">
        <v>0.0</v>
      </c>
      <c r="K165" s="71" t="s">
        <v>14</v>
      </c>
      <c r="L165" s="16" t="s">
        <v>339</v>
      </c>
      <c r="M165" s="16" t="s">
        <v>745</v>
      </c>
      <c r="N165" s="68" t="s">
        <v>24</v>
      </c>
      <c r="O165" s="68" t="s">
        <v>15</v>
      </c>
      <c r="P165" s="16" t="s">
        <v>538</v>
      </c>
      <c r="Q165" s="30" t="s">
        <v>745</v>
      </c>
      <c r="R165" s="16"/>
      <c r="S165" s="16"/>
      <c r="T165" s="16"/>
      <c r="U165" s="16"/>
      <c r="V165" s="16"/>
      <c r="W165" s="16"/>
      <c r="X165" s="16"/>
      <c r="Y165" s="16"/>
      <c r="Z165" s="16"/>
      <c r="AA165" s="16"/>
      <c r="AB165" s="16"/>
      <c r="AC165" s="16"/>
      <c r="AD165" s="16"/>
      <c r="AE165" s="16"/>
      <c r="AF165" s="16"/>
      <c r="AG165" s="16"/>
      <c r="AH165" s="16"/>
      <c r="AI165" s="16"/>
      <c r="AJ165" s="16"/>
      <c r="AK165" s="16"/>
    </row>
    <row r="166" ht="15.75" customHeight="1">
      <c r="A166" s="73">
        <v>44665.37260486111</v>
      </c>
      <c r="B166" s="16" t="s">
        <v>21</v>
      </c>
      <c r="C166" s="67" t="s">
        <v>10</v>
      </c>
      <c r="D166" s="68" t="s">
        <v>30</v>
      </c>
      <c r="E166" s="16" t="s">
        <v>199</v>
      </c>
      <c r="F166" s="16" t="s">
        <v>278</v>
      </c>
      <c r="G166" s="74">
        <v>0.0</v>
      </c>
      <c r="H166" s="16" t="s">
        <v>175</v>
      </c>
      <c r="I166" s="16" t="s">
        <v>175</v>
      </c>
      <c r="J166" s="71" t="s">
        <v>14</v>
      </c>
      <c r="K166" s="71" t="s">
        <v>14</v>
      </c>
      <c r="L166" s="16" t="s">
        <v>746</v>
      </c>
      <c r="M166" s="16" t="s">
        <v>747</v>
      </c>
      <c r="N166" s="68" t="s">
        <v>15</v>
      </c>
      <c r="O166" s="68" t="s">
        <v>15</v>
      </c>
      <c r="P166" s="16" t="s">
        <v>748</v>
      </c>
      <c r="Q166" s="69" t="s">
        <v>225</v>
      </c>
      <c r="R166" s="16"/>
      <c r="S166" s="16"/>
      <c r="T166" s="16"/>
      <c r="U166" s="16"/>
      <c r="V166" s="16"/>
      <c r="W166" s="16"/>
      <c r="X166" s="16"/>
      <c r="Y166" s="16"/>
      <c r="Z166" s="16"/>
      <c r="AA166" s="16"/>
      <c r="AB166" s="16"/>
      <c r="AC166" s="16"/>
      <c r="AD166" s="16"/>
      <c r="AE166" s="16"/>
      <c r="AF166" s="16"/>
      <c r="AG166" s="16"/>
      <c r="AH166" s="16"/>
      <c r="AI166" s="16"/>
      <c r="AJ166" s="16"/>
      <c r="AK166" s="16"/>
    </row>
    <row r="167" ht="15.75" customHeight="1">
      <c r="A167" s="73">
        <v>44665.37344491898</v>
      </c>
      <c r="B167" s="16" t="s">
        <v>21</v>
      </c>
      <c r="C167" s="67" t="s">
        <v>10</v>
      </c>
      <c r="D167" s="68" t="s">
        <v>11</v>
      </c>
      <c r="E167" s="16" t="s">
        <v>190</v>
      </c>
      <c r="F167" s="16" t="s">
        <v>42</v>
      </c>
      <c r="G167" s="68" t="s">
        <v>13</v>
      </c>
      <c r="H167" s="16" t="s">
        <v>749</v>
      </c>
      <c r="I167" s="16" t="s">
        <v>175</v>
      </c>
      <c r="J167" s="71" t="s">
        <v>23</v>
      </c>
      <c r="K167" s="71" t="s">
        <v>23</v>
      </c>
      <c r="L167" s="16" t="s">
        <v>339</v>
      </c>
      <c r="M167" s="16" t="s">
        <v>750</v>
      </c>
      <c r="N167" s="68" t="s">
        <v>15</v>
      </c>
      <c r="O167" s="68" t="s">
        <v>16</v>
      </c>
      <c r="P167" s="16" t="s">
        <v>263</v>
      </c>
      <c r="Q167" s="69" t="s">
        <v>751</v>
      </c>
      <c r="R167" s="16"/>
      <c r="S167" s="16"/>
      <c r="T167" s="16"/>
      <c r="U167" s="16"/>
      <c r="V167" s="16"/>
      <c r="W167" s="16"/>
      <c r="X167" s="16"/>
      <c r="Y167" s="16"/>
      <c r="Z167" s="16"/>
      <c r="AA167" s="16"/>
      <c r="AB167" s="16"/>
      <c r="AC167" s="16"/>
      <c r="AD167" s="16"/>
      <c r="AE167" s="16"/>
      <c r="AF167" s="16"/>
      <c r="AG167" s="16"/>
      <c r="AH167" s="16"/>
      <c r="AI167" s="16"/>
      <c r="AJ167" s="16"/>
      <c r="AK167" s="16"/>
    </row>
    <row r="168" ht="15.75" customHeight="1">
      <c r="A168" s="73">
        <v>44670.43375568287</v>
      </c>
      <c r="B168" s="16" t="s">
        <v>9</v>
      </c>
      <c r="C168" s="67" t="s">
        <v>10</v>
      </c>
      <c r="D168" s="68" t="s">
        <v>67</v>
      </c>
      <c r="E168" s="16" t="s">
        <v>752</v>
      </c>
      <c r="F168" s="16" t="s">
        <v>753</v>
      </c>
      <c r="G168" s="71" t="s">
        <v>34</v>
      </c>
      <c r="H168" s="16" t="s">
        <v>754</v>
      </c>
      <c r="I168" s="16" t="s">
        <v>15</v>
      </c>
      <c r="J168" s="71" t="s">
        <v>41</v>
      </c>
      <c r="K168" s="71" t="s">
        <v>14</v>
      </c>
      <c r="L168" s="16" t="s">
        <v>755</v>
      </c>
      <c r="M168" s="16" t="s">
        <v>756</v>
      </c>
      <c r="N168" s="68" t="s">
        <v>15</v>
      </c>
      <c r="O168" s="68" t="s">
        <v>15</v>
      </c>
      <c r="P168" s="16" t="s">
        <v>263</v>
      </c>
      <c r="Q168" s="69" t="s">
        <v>646</v>
      </c>
      <c r="R168" s="16"/>
      <c r="S168" s="16"/>
      <c r="T168" s="16"/>
      <c r="U168" s="16"/>
      <c r="V168" s="16"/>
      <c r="W168" s="16"/>
      <c r="X168" s="16"/>
      <c r="Y168" s="16"/>
      <c r="Z168" s="16"/>
      <c r="AA168" s="16"/>
      <c r="AB168" s="16"/>
      <c r="AC168" s="16"/>
      <c r="AD168" s="16"/>
      <c r="AE168" s="16"/>
      <c r="AF168" s="16"/>
      <c r="AG168" s="16"/>
      <c r="AH168" s="16"/>
      <c r="AI168" s="16"/>
      <c r="AJ168" s="16"/>
      <c r="AK168" s="16"/>
    </row>
    <row r="169" ht="15.75" customHeight="1">
      <c r="A169" s="73">
        <v>44670.436893564816</v>
      </c>
      <c r="B169" s="16" t="s">
        <v>21</v>
      </c>
      <c r="C169" s="67" t="s">
        <v>10</v>
      </c>
      <c r="D169" s="68" t="s">
        <v>11</v>
      </c>
      <c r="E169" s="16" t="s">
        <v>326</v>
      </c>
      <c r="F169" s="16" t="s">
        <v>757</v>
      </c>
      <c r="G169" s="74">
        <v>0.0</v>
      </c>
      <c r="H169" s="16" t="s">
        <v>758</v>
      </c>
      <c r="I169" s="16" t="s">
        <v>15</v>
      </c>
      <c r="J169" s="68" t="s">
        <v>13</v>
      </c>
      <c r="K169" s="71" t="s">
        <v>41</v>
      </c>
      <c r="L169" s="16" t="s">
        <v>759</v>
      </c>
      <c r="M169" s="16" t="s">
        <v>760</v>
      </c>
      <c r="N169" s="68" t="s">
        <v>24</v>
      </c>
      <c r="O169" s="68" t="s">
        <v>16</v>
      </c>
      <c r="P169" s="16" t="s">
        <v>240</v>
      </c>
      <c r="Q169" s="69" t="s">
        <v>558</v>
      </c>
      <c r="R169" s="16"/>
      <c r="S169" s="16"/>
      <c r="T169" s="16"/>
      <c r="U169" s="16"/>
      <c r="V169" s="16"/>
      <c r="W169" s="16"/>
      <c r="X169" s="16"/>
      <c r="Y169" s="16"/>
      <c r="Z169" s="16"/>
      <c r="AA169" s="16"/>
      <c r="AB169" s="16"/>
      <c r="AC169" s="16"/>
      <c r="AD169" s="16"/>
      <c r="AE169" s="16"/>
      <c r="AF169" s="16"/>
      <c r="AG169" s="16"/>
      <c r="AH169" s="16"/>
      <c r="AI169" s="16"/>
      <c r="AJ169" s="16"/>
      <c r="AK169" s="16"/>
    </row>
    <row r="170" ht="15.75" customHeight="1">
      <c r="A170" s="73">
        <v>44670.43847662037</v>
      </c>
      <c r="B170" s="16" t="s">
        <v>9</v>
      </c>
      <c r="C170" s="67" t="s">
        <v>10</v>
      </c>
      <c r="D170" s="68" t="s">
        <v>77</v>
      </c>
      <c r="E170" s="16" t="s">
        <v>159</v>
      </c>
      <c r="F170" s="16" t="s">
        <v>191</v>
      </c>
      <c r="G170" s="71" t="s">
        <v>23</v>
      </c>
      <c r="H170" s="16" t="s">
        <v>761</v>
      </c>
      <c r="I170" s="16" t="s">
        <v>15</v>
      </c>
      <c r="J170" s="71" t="s">
        <v>41</v>
      </c>
      <c r="K170" s="68" t="s">
        <v>13</v>
      </c>
      <c r="L170" s="16" t="s">
        <v>300</v>
      </c>
      <c r="M170" s="16" t="s">
        <v>762</v>
      </c>
      <c r="N170" s="68" t="s">
        <v>15</v>
      </c>
      <c r="O170" s="68" t="s">
        <v>15</v>
      </c>
      <c r="P170" s="16" t="s">
        <v>552</v>
      </c>
      <c r="Q170" s="30" t="s">
        <v>500</v>
      </c>
      <c r="R170" s="30"/>
      <c r="S170" s="16"/>
      <c r="T170" s="16"/>
      <c r="U170" s="16"/>
      <c r="V170" s="16"/>
      <c r="W170" s="16"/>
      <c r="X170" s="16"/>
      <c r="Y170" s="16"/>
      <c r="Z170" s="16"/>
      <c r="AA170" s="16"/>
      <c r="AB170" s="16"/>
      <c r="AC170" s="16"/>
      <c r="AD170" s="16"/>
      <c r="AE170" s="16"/>
      <c r="AF170" s="16"/>
      <c r="AG170" s="16"/>
      <c r="AH170" s="16"/>
      <c r="AI170" s="16"/>
      <c r="AJ170" s="16"/>
      <c r="AK170" s="16"/>
    </row>
    <row r="171" ht="15.75" customHeight="1">
      <c r="A171" s="73">
        <v>44670.44270175926</v>
      </c>
      <c r="B171" s="16" t="s">
        <v>9</v>
      </c>
      <c r="C171" s="67" t="s">
        <v>10</v>
      </c>
      <c r="D171" s="68" t="s">
        <v>30</v>
      </c>
      <c r="E171" s="16" t="s">
        <v>235</v>
      </c>
      <c r="F171" s="16" t="s">
        <v>763</v>
      </c>
      <c r="G171" s="71" t="s">
        <v>23</v>
      </c>
      <c r="H171" s="16" t="s">
        <v>675</v>
      </c>
      <c r="I171" s="16" t="s">
        <v>16</v>
      </c>
      <c r="J171" s="71" t="s">
        <v>41</v>
      </c>
      <c r="K171" s="68" t="s">
        <v>13</v>
      </c>
      <c r="L171" s="16" t="s">
        <v>286</v>
      </c>
      <c r="M171" s="16" t="s">
        <v>764</v>
      </c>
      <c r="N171" s="68" t="s">
        <v>24</v>
      </c>
      <c r="O171" s="68" t="s">
        <v>15</v>
      </c>
      <c r="P171" s="16" t="s">
        <v>552</v>
      </c>
      <c r="Q171" s="69" t="s">
        <v>765</v>
      </c>
      <c r="R171" s="16"/>
      <c r="S171" s="16"/>
      <c r="T171" s="16"/>
      <c r="U171" s="16"/>
      <c r="V171" s="16"/>
      <c r="W171" s="16"/>
      <c r="X171" s="16"/>
      <c r="Y171" s="16"/>
      <c r="Z171" s="16"/>
      <c r="AA171" s="16"/>
      <c r="AB171" s="16"/>
      <c r="AC171" s="16"/>
      <c r="AD171" s="16"/>
      <c r="AE171" s="16"/>
      <c r="AF171" s="16"/>
      <c r="AG171" s="16"/>
      <c r="AH171" s="16"/>
      <c r="AI171" s="16"/>
      <c r="AJ171" s="16"/>
      <c r="AK171" s="16"/>
    </row>
    <row r="172" ht="15.75" customHeight="1">
      <c r="A172" s="73">
        <v>44670.443256053244</v>
      </c>
      <c r="B172" s="16" t="s">
        <v>9</v>
      </c>
      <c r="C172" s="67" t="s">
        <v>10</v>
      </c>
      <c r="D172" s="68" t="s">
        <v>43</v>
      </c>
      <c r="E172" s="16" t="s">
        <v>199</v>
      </c>
      <c r="F172" s="16" t="s">
        <v>167</v>
      </c>
      <c r="G172" s="71" t="s">
        <v>23</v>
      </c>
      <c r="H172" s="16" t="s">
        <v>766</v>
      </c>
      <c r="I172" s="16" t="s">
        <v>175</v>
      </c>
      <c r="J172" s="71" t="s">
        <v>41</v>
      </c>
      <c r="K172" s="71" t="s">
        <v>41</v>
      </c>
      <c r="L172" s="16" t="s">
        <v>767</v>
      </c>
      <c r="M172" s="16" t="s">
        <v>768</v>
      </c>
      <c r="N172" s="68" t="s">
        <v>15</v>
      </c>
      <c r="O172" s="68" t="s">
        <v>15</v>
      </c>
      <c r="P172" s="16" t="s">
        <v>215</v>
      </c>
      <c r="Q172" s="69" t="s">
        <v>769</v>
      </c>
      <c r="R172" s="16"/>
      <c r="S172" s="16"/>
      <c r="T172" s="16"/>
      <c r="U172" s="16"/>
      <c r="V172" s="16"/>
      <c r="W172" s="16"/>
      <c r="X172" s="16"/>
      <c r="Y172" s="16"/>
      <c r="Z172" s="16"/>
      <c r="AA172" s="16"/>
      <c r="AB172" s="16"/>
      <c r="AC172" s="16"/>
      <c r="AD172" s="16"/>
      <c r="AE172" s="16"/>
      <c r="AF172" s="16"/>
      <c r="AG172" s="16"/>
      <c r="AH172" s="16"/>
      <c r="AI172" s="16"/>
      <c r="AJ172" s="16"/>
      <c r="AK172" s="16"/>
    </row>
    <row r="173" ht="15.75" customHeight="1">
      <c r="A173" s="73">
        <v>44670.356759965274</v>
      </c>
      <c r="B173" s="16" t="s">
        <v>21</v>
      </c>
      <c r="C173" s="67" t="s">
        <v>10</v>
      </c>
      <c r="D173" s="68" t="s">
        <v>11</v>
      </c>
      <c r="E173" s="16" t="s">
        <v>517</v>
      </c>
      <c r="F173" s="16" t="s">
        <v>160</v>
      </c>
      <c r="G173" s="68" t="s">
        <v>13</v>
      </c>
      <c r="H173" s="16" t="s">
        <v>770</v>
      </c>
      <c r="I173" s="16" t="s">
        <v>16</v>
      </c>
      <c r="J173" s="68" t="s">
        <v>13</v>
      </c>
      <c r="K173" s="71" t="s">
        <v>23</v>
      </c>
      <c r="L173" s="16" t="s">
        <v>176</v>
      </c>
      <c r="M173" s="16" t="s">
        <v>770</v>
      </c>
      <c r="N173" s="68" t="s">
        <v>15</v>
      </c>
      <c r="O173" s="68" t="s">
        <v>15</v>
      </c>
      <c r="P173" s="16" t="s">
        <v>156</v>
      </c>
      <c r="Q173" s="69" t="s">
        <v>770</v>
      </c>
      <c r="R173" s="16"/>
      <c r="S173" s="16"/>
      <c r="T173" s="16"/>
      <c r="U173" s="16"/>
      <c r="V173" s="16"/>
      <c r="W173" s="16"/>
      <c r="X173" s="16"/>
      <c r="Y173" s="16"/>
      <c r="Z173" s="16"/>
      <c r="AA173" s="16"/>
      <c r="AB173" s="16"/>
      <c r="AC173" s="16"/>
      <c r="AD173" s="16"/>
      <c r="AE173" s="16"/>
      <c r="AF173" s="16"/>
      <c r="AG173" s="16"/>
      <c r="AH173" s="16"/>
      <c r="AI173" s="16"/>
      <c r="AJ173" s="16"/>
      <c r="AK173" s="16"/>
    </row>
    <row r="174" ht="15.75" customHeight="1">
      <c r="A174" s="73">
        <v>44670.36302603009</v>
      </c>
      <c r="B174" s="16" t="s">
        <v>9</v>
      </c>
      <c r="C174" s="67" t="s">
        <v>10</v>
      </c>
      <c r="D174" s="68" t="s">
        <v>771</v>
      </c>
      <c r="E174" s="16" t="s">
        <v>174</v>
      </c>
      <c r="F174" s="16" t="s">
        <v>152</v>
      </c>
      <c r="G174" s="68" t="s">
        <v>13</v>
      </c>
      <c r="H174" s="16" t="s">
        <v>772</v>
      </c>
      <c r="I174" s="16" t="s">
        <v>15</v>
      </c>
      <c r="J174" s="74">
        <v>0.0</v>
      </c>
      <c r="K174" s="71" t="s">
        <v>23</v>
      </c>
      <c r="L174" s="16" t="s">
        <v>498</v>
      </c>
      <c r="M174" s="16" t="s">
        <v>773</v>
      </c>
      <c r="N174" s="68" t="s">
        <v>15</v>
      </c>
      <c r="O174" s="68" t="s">
        <v>15</v>
      </c>
      <c r="P174" s="16" t="s">
        <v>774</v>
      </c>
      <c r="Q174" s="69" t="s">
        <v>198</v>
      </c>
      <c r="R174" s="16"/>
      <c r="S174" s="16"/>
      <c r="T174" s="16"/>
      <c r="U174" s="16"/>
      <c r="V174" s="16"/>
      <c r="W174" s="16"/>
      <c r="X174" s="16"/>
      <c r="Y174" s="16"/>
      <c r="Z174" s="16"/>
      <c r="AA174" s="16"/>
      <c r="AB174" s="16"/>
      <c r="AC174" s="16"/>
      <c r="AD174" s="16"/>
      <c r="AE174" s="16"/>
      <c r="AF174" s="16"/>
      <c r="AG174" s="16"/>
      <c r="AH174" s="16"/>
      <c r="AI174" s="16"/>
      <c r="AJ174" s="16"/>
      <c r="AK174" s="16"/>
    </row>
    <row r="175" ht="15.75" customHeight="1">
      <c r="A175" s="73">
        <v>44670.37865501158</v>
      </c>
      <c r="B175" s="16" t="s">
        <v>21</v>
      </c>
      <c r="C175" s="67" t="s">
        <v>10</v>
      </c>
      <c r="D175" s="68" t="s">
        <v>30</v>
      </c>
      <c r="E175" s="16" t="s">
        <v>775</v>
      </c>
      <c r="F175" s="16" t="s">
        <v>278</v>
      </c>
      <c r="G175" s="74">
        <v>0.0</v>
      </c>
      <c r="H175" s="16" t="s">
        <v>776</v>
      </c>
      <c r="I175" s="16" t="s">
        <v>16</v>
      </c>
      <c r="J175" s="71" t="s">
        <v>23</v>
      </c>
      <c r="K175" s="74">
        <v>0.0</v>
      </c>
      <c r="L175" s="16" t="s">
        <v>244</v>
      </c>
      <c r="M175" s="16" t="s">
        <v>777</v>
      </c>
      <c r="N175" s="68" t="s">
        <v>16</v>
      </c>
      <c r="O175" s="68" t="s">
        <v>16</v>
      </c>
      <c r="P175" s="16" t="s">
        <v>778</v>
      </c>
      <c r="Q175" s="69" t="s">
        <v>779</v>
      </c>
      <c r="R175" s="16"/>
      <c r="S175" s="16"/>
      <c r="T175" s="16"/>
      <c r="U175" s="16"/>
      <c r="V175" s="16"/>
      <c r="W175" s="16"/>
      <c r="X175" s="16"/>
      <c r="Y175" s="16"/>
      <c r="Z175" s="16"/>
      <c r="AA175" s="16"/>
      <c r="AB175" s="16"/>
      <c r="AC175" s="16"/>
      <c r="AD175" s="16"/>
      <c r="AE175" s="16"/>
      <c r="AF175" s="16"/>
      <c r="AG175" s="16"/>
      <c r="AH175" s="16"/>
      <c r="AI175" s="16"/>
      <c r="AJ175" s="16"/>
      <c r="AK175" s="16"/>
    </row>
    <row r="176" ht="15.75" customHeight="1">
      <c r="A176" s="73">
        <v>44670.42382137731</v>
      </c>
      <c r="B176" s="16" t="s">
        <v>9</v>
      </c>
      <c r="C176" s="67" t="s">
        <v>10</v>
      </c>
      <c r="D176" s="68" t="s">
        <v>11</v>
      </c>
      <c r="E176" s="16" t="s">
        <v>159</v>
      </c>
      <c r="F176" s="16" t="s">
        <v>467</v>
      </c>
      <c r="G176" s="74">
        <v>0.0</v>
      </c>
      <c r="H176" s="16" t="s">
        <v>780</v>
      </c>
      <c r="I176" s="16" t="s">
        <v>175</v>
      </c>
      <c r="J176" s="68" t="s">
        <v>13</v>
      </c>
      <c r="K176" s="71" t="s">
        <v>23</v>
      </c>
      <c r="L176" s="16" t="s">
        <v>385</v>
      </c>
      <c r="M176" s="16" t="s">
        <v>781</v>
      </c>
      <c r="N176" s="68" t="s">
        <v>16</v>
      </c>
      <c r="O176" s="68" t="s">
        <v>16</v>
      </c>
      <c r="P176" s="16" t="s">
        <v>315</v>
      </c>
      <c r="Q176" s="69" t="s">
        <v>782</v>
      </c>
      <c r="R176" s="16"/>
      <c r="S176" s="16"/>
      <c r="T176" s="16"/>
      <c r="U176" s="16"/>
      <c r="V176" s="16"/>
      <c r="W176" s="16"/>
      <c r="X176" s="16"/>
      <c r="Y176" s="16"/>
      <c r="Z176" s="16"/>
      <c r="AA176" s="16"/>
      <c r="AB176" s="16"/>
      <c r="AC176" s="16"/>
      <c r="AD176" s="16"/>
      <c r="AE176" s="16"/>
      <c r="AF176" s="16"/>
      <c r="AG176" s="16"/>
      <c r="AH176" s="30"/>
      <c r="AI176" s="16"/>
      <c r="AJ176" s="16"/>
      <c r="AK176" s="16"/>
    </row>
    <row r="177" ht="15.75" customHeight="1">
      <c r="A177" s="73">
        <v>44670.440022511575</v>
      </c>
      <c r="B177" s="16" t="s">
        <v>21</v>
      </c>
      <c r="C177" s="67" t="s">
        <v>10</v>
      </c>
      <c r="D177" s="68" t="s">
        <v>11</v>
      </c>
      <c r="E177" s="16" t="s">
        <v>159</v>
      </c>
      <c r="F177" s="16" t="s">
        <v>337</v>
      </c>
      <c r="G177" s="71" t="s">
        <v>34</v>
      </c>
      <c r="H177" s="16" t="s">
        <v>783</v>
      </c>
      <c r="I177" s="16" t="s">
        <v>16</v>
      </c>
      <c r="J177" s="71" t="s">
        <v>14</v>
      </c>
      <c r="K177" s="68" t="s">
        <v>13</v>
      </c>
      <c r="L177" s="16" t="s">
        <v>181</v>
      </c>
      <c r="M177" s="16" t="s">
        <v>784</v>
      </c>
      <c r="N177" s="68" t="s">
        <v>16</v>
      </c>
      <c r="O177" s="68" t="s">
        <v>16</v>
      </c>
      <c r="P177" s="16" t="s">
        <v>292</v>
      </c>
      <c r="Q177" s="69" t="s">
        <v>785</v>
      </c>
      <c r="R177" s="16"/>
      <c r="S177" s="16"/>
      <c r="T177" s="16"/>
      <c r="U177" s="16"/>
      <c r="V177" s="16"/>
      <c r="W177" s="16"/>
      <c r="X177" s="16"/>
      <c r="Y177" s="16"/>
      <c r="Z177" s="16"/>
      <c r="AA177" s="16"/>
      <c r="AB177" s="16"/>
      <c r="AC177" s="16"/>
      <c r="AD177" s="16"/>
      <c r="AE177" s="16"/>
      <c r="AF177" s="16"/>
      <c r="AG177" s="30"/>
      <c r="AH177" s="16"/>
      <c r="AI177" s="16"/>
      <c r="AJ177" s="16"/>
      <c r="AK177" s="16"/>
    </row>
    <row r="178" ht="15.75" customHeight="1">
      <c r="A178" s="73">
        <v>44670.440244930556</v>
      </c>
      <c r="B178" s="16" t="s">
        <v>21</v>
      </c>
      <c r="C178" s="67" t="s">
        <v>10</v>
      </c>
      <c r="D178" s="68" t="s">
        <v>11</v>
      </c>
      <c r="E178" s="16" t="s">
        <v>190</v>
      </c>
      <c r="F178" s="16" t="s">
        <v>160</v>
      </c>
      <c r="G178" s="68" t="s">
        <v>13</v>
      </c>
      <c r="H178" s="16" t="s">
        <v>266</v>
      </c>
      <c r="I178" s="16" t="s">
        <v>175</v>
      </c>
      <c r="J178" s="68" t="s">
        <v>13</v>
      </c>
      <c r="K178" s="68" t="s">
        <v>13</v>
      </c>
      <c r="L178" s="16" t="s">
        <v>786</v>
      </c>
      <c r="M178" s="16" t="s">
        <v>266</v>
      </c>
      <c r="N178" s="68" t="s">
        <v>16</v>
      </c>
      <c r="O178" s="68" t="s">
        <v>16</v>
      </c>
      <c r="P178" s="16" t="s">
        <v>787</v>
      </c>
      <c r="Q178" s="69" t="s">
        <v>788</v>
      </c>
      <c r="R178" s="16"/>
      <c r="S178" s="16"/>
      <c r="T178" s="16"/>
      <c r="U178" s="16"/>
      <c r="V178" s="16"/>
      <c r="W178" s="16"/>
      <c r="X178" s="16"/>
      <c r="Y178" s="16"/>
      <c r="Z178" s="16"/>
      <c r="AA178" s="16"/>
      <c r="AB178" s="16"/>
      <c r="AC178" s="16"/>
      <c r="AD178" s="16"/>
      <c r="AE178" s="16"/>
      <c r="AF178" s="16"/>
      <c r="AG178" s="16"/>
      <c r="AH178" s="30"/>
      <c r="AI178" s="30"/>
      <c r="AJ178" s="30"/>
      <c r="AK178" s="16"/>
    </row>
    <row r="179" ht="15.75" customHeight="1">
      <c r="A179" s="73">
        <v>44670.44210797454</v>
      </c>
      <c r="B179" s="16" t="s">
        <v>9</v>
      </c>
      <c r="C179" s="67" t="s">
        <v>10</v>
      </c>
      <c r="D179" s="68" t="s">
        <v>68</v>
      </c>
      <c r="E179" s="16" t="s">
        <v>159</v>
      </c>
      <c r="F179" s="16" t="s">
        <v>789</v>
      </c>
      <c r="G179" s="68" t="s">
        <v>13</v>
      </c>
      <c r="H179" s="16" t="s">
        <v>790</v>
      </c>
      <c r="I179" s="16" t="s">
        <v>15</v>
      </c>
      <c r="J179" s="71" t="s">
        <v>14</v>
      </c>
      <c r="K179" s="71" t="s">
        <v>41</v>
      </c>
      <c r="L179" s="16" t="s">
        <v>498</v>
      </c>
      <c r="M179" s="16" t="s">
        <v>791</v>
      </c>
      <c r="N179" s="68" t="s">
        <v>16</v>
      </c>
      <c r="O179" s="68" t="s">
        <v>15</v>
      </c>
      <c r="P179" s="16" t="s">
        <v>792</v>
      </c>
      <c r="Q179" s="69" t="s">
        <v>198</v>
      </c>
      <c r="R179" s="16"/>
      <c r="S179" s="16"/>
      <c r="T179" s="16"/>
      <c r="U179" s="16"/>
      <c r="V179" s="16"/>
      <c r="W179" s="16"/>
      <c r="X179" s="16"/>
      <c r="Y179" s="16"/>
      <c r="Z179" s="16"/>
      <c r="AA179" s="16"/>
      <c r="AB179" s="16"/>
      <c r="AC179" s="16"/>
      <c r="AD179" s="16"/>
      <c r="AE179" s="16"/>
      <c r="AF179" s="16"/>
      <c r="AG179" s="16"/>
      <c r="AH179" s="16"/>
      <c r="AI179" s="16"/>
      <c r="AJ179" s="16"/>
      <c r="AK179" s="16"/>
    </row>
    <row r="180" ht="15.75" customHeight="1">
      <c r="A180" s="73">
        <v>44670.44234983796</v>
      </c>
      <c r="B180" s="16" t="s">
        <v>35</v>
      </c>
      <c r="C180" s="67" t="s">
        <v>10</v>
      </c>
      <c r="D180" s="68" t="s">
        <v>58</v>
      </c>
      <c r="E180" s="16" t="s">
        <v>190</v>
      </c>
      <c r="F180" s="16" t="s">
        <v>42</v>
      </c>
      <c r="G180" s="71" t="s">
        <v>23</v>
      </c>
      <c r="H180" s="16" t="s">
        <v>216</v>
      </c>
      <c r="I180" s="16" t="s">
        <v>16</v>
      </c>
      <c r="J180" s="71" t="s">
        <v>41</v>
      </c>
      <c r="K180" s="71" t="s">
        <v>23</v>
      </c>
      <c r="L180" s="16" t="s">
        <v>286</v>
      </c>
      <c r="M180" s="16" t="s">
        <v>793</v>
      </c>
      <c r="N180" s="68" t="s">
        <v>16</v>
      </c>
      <c r="O180" s="68" t="s">
        <v>16</v>
      </c>
      <c r="P180" s="16" t="s">
        <v>178</v>
      </c>
      <c r="Q180" s="69" t="s">
        <v>216</v>
      </c>
      <c r="R180" s="16"/>
      <c r="S180" s="16"/>
      <c r="T180" s="16"/>
      <c r="U180" s="16"/>
      <c r="V180" s="16"/>
      <c r="W180" s="16"/>
      <c r="X180" s="16"/>
      <c r="Y180" s="16"/>
      <c r="Z180" s="16"/>
      <c r="AA180" s="16"/>
      <c r="AB180" s="16"/>
      <c r="AC180" s="16"/>
      <c r="AD180" s="16"/>
      <c r="AE180" s="16"/>
      <c r="AF180" s="16"/>
      <c r="AG180" s="16"/>
      <c r="AH180" s="16"/>
      <c r="AI180" s="16"/>
      <c r="AJ180" s="16"/>
      <c r="AK180" s="16"/>
    </row>
    <row r="181" ht="15.75" customHeight="1">
      <c r="A181" s="73">
        <v>44670.44266195602</v>
      </c>
      <c r="B181" s="16" t="s">
        <v>21</v>
      </c>
      <c r="C181" s="67" t="s">
        <v>10</v>
      </c>
      <c r="D181" s="68" t="s">
        <v>11</v>
      </c>
      <c r="E181" s="16" t="s">
        <v>199</v>
      </c>
      <c r="F181" s="16" t="s">
        <v>42</v>
      </c>
      <c r="G181" s="68" t="s">
        <v>13</v>
      </c>
      <c r="H181" s="16" t="s">
        <v>266</v>
      </c>
      <c r="I181" s="16" t="s">
        <v>16</v>
      </c>
      <c r="J181" s="68" t="s">
        <v>13</v>
      </c>
      <c r="K181" s="71" t="s">
        <v>14</v>
      </c>
      <c r="L181" s="16" t="s">
        <v>255</v>
      </c>
      <c r="M181" s="16" t="s">
        <v>794</v>
      </c>
      <c r="N181" s="68" t="s">
        <v>16</v>
      </c>
      <c r="O181" s="68" t="s">
        <v>16</v>
      </c>
      <c r="P181" s="16" t="s">
        <v>263</v>
      </c>
      <c r="Q181" s="69" t="s">
        <v>539</v>
      </c>
      <c r="R181" s="16"/>
      <c r="S181" s="16"/>
      <c r="T181" s="16"/>
      <c r="U181" s="16"/>
      <c r="V181" s="16"/>
      <c r="W181" s="16"/>
      <c r="X181" s="16"/>
      <c r="Y181" s="16"/>
      <c r="Z181" s="16"/>
      <c r="AA181" s="16"/>
      <c r="AB181" s="16"/>
      <c r="AC181" s="16"/>
      <c r="AD181" s="16"/>
      <c r="AE181" s="16"/>
      <c r="AF181" s="16"/>
      <c r="AG181" s="16"/>
      <c r="AH181" s="16"/>
      <c r="AI181" s="16"/>
      <c r="AJ181" s="16"/>
      <c r="AK181" s="16"/>
    </row>
    <row r="182" ht="15.75" customHeight="1">
      <c r="A182" s="73">
        <v>44670.443054965275</v>
      </c>
      <c r="B182" s="16" t="s">
        <v>9</v>
      </c>
      <c r="C182" s="67" t="s">
        <v>10</v>
      </c>
      <c r="D182" s="68" t="s">
        <v>40</v>
      </c>
      <c r="E182" s="16" t="s">
        <v>159</v>
      </c>
      <c r="F182" s="16" t="s">
        <v>795</v>
      </c>
      <c r="G182" s="71" t="s">
        <v>34</v>
      </c>
      <c r="H182" s="16" t="s">
        <v>796</v>
      </c>
      <c r="I182" s="16" t="s">
        <v>16</v>
      </c>
      <c r="J182" s="71" t="s">
        <v>23</v>
      </c>
      <c r="K182" s="71" t="s">
        <v>14</v>
      </c>
      <c r="L182" s="16" t="s">
        <v>181</v>
      </c>
      <c r="M182" s="16" t="s">
        <v>125</v>
      </c>
      <c r="N182" s="68" t="s">
        <v>16</v>
      </c>
      <c r="O182" s="68" t="s">
        <v>15</v>
      </c>
      <c r="P182" s="16" t="s">
        <v>677</v>
      </c>
      <c r="Q182" s="69" t="s">
        <v>264</v>
      </c>
      <c r="R182" s="16"/>
      <c r="S182" s="16"/>
      <c r="T182" s="16"/>
      <c r="U182" s="16"/>
      <c r="V182" s="16"/>
      <c r="W182" s="16"/>
      <c r="X182" s="16"/>
      <c r="Y182" s="16"/>
      <c r="Z182" s="16"/>
      <c r="AA182" s="16"/>
      <c r="AB182" s="16"/>
      <c r="AC182" s="16"/>
      <c r="AD182" s="16"/>
      <c r="AE182" s="16"/>
      <c r="AF182" s="16"/>
      <c r="AG182" s="16"/>
      <c r="AH182" s="16"/>
      <c r="AI182" s="16"/>
      <c r="AJ182" s="16"/>
      <c r="AK182" s="16"/>
    </row>
    <row r="183" ht="15.75" customHeight="1">
      <c r="A183" s="73">
        <v>44670.44305809028</v>
      </c>
      <c r="B183" s="16" t="s">
        <v>35</v>
      </c>
      <c r="C183" s="67" t="s">
        <v>10</v>
      </c>
      <c r="D183" s="68" t="s">
        <v>30</v>
      </c>
      <c r="E183" s="16" t="s">
        <v>190</v>
      </c>
      <c r="F183" s="16" t="s">
        <v>259</v>
      </c>
      <c r="G183" s="71" t="s">
        <v>23</v>
      </c>
      <c r="H183" s="16" t="s">
        <v>797</v>
      </c>
      <c r="I183" s="16" t="s">
        <v>16</v>
      </c>
      <c r="J183" s="71" t="s">
        <v>23</v>
      </c>
      <c r="K183" s="71" t="s">
        <v>41</v>
      </c>
      <c r="L183" s="16" t="s">
        <v>300</v>
      </c>
      <c r="M183" s="16" t="s">
        <v>225</v>
      </c>
      <c r="N183" s="68" t="s">
        <v>15</v>
      </c>
      <c r="O183" s="68" t="s">
        <v>16</v>
      </c>
      <c r="P183" s="16" t="s">
        <v>798</v>
      </c>
      <c r="Q183" s="69" t="s">
        <v>225</v>
      </c>
      <c r="R183" s="16"/>
      <c r="S183" s="16"/>
      <c r="T183" s="16"/>
      <c r="U183" s="16"/>
      <c r="V183" s="16"/>
      <c r="W183" s="16"/>
      <c r="X183" s="16"/>
      <c r="Y183" s="16"/>
      <c r="Z183" s="16"/>
      <c r="AA183" s="16"/>
      <c r="AB183" s="16"/>
      <c r="AC183" s="16"/>
      <c r="AD183" s="16"/>
      <c r="AE183" s="16"/>
      <c r="AF183" s="16"/>
      <c r="AG183" s="30"/>
      <c r="AH183" s="16"/>
      <c r="AI183" s="16"/>
      <c r="AJ183" s="16"/>
      <c r="AK183" s="16"/>
    </row>
    <row r="184" ht="15.75" customHeight="1">
      <c r="A184" s="73">
        <v>44670.44338600694</v>
      </c>
      <c r="B184" s="16" t="s">
        <v>9</v>
      </c>
      <c r="C184" s="67" t="s">
        <v>10</v>
      </c>
      <c r="D184" s="68" t="s">
        <v>11</v>
      </c>
      <c r="E184" s="16" t="s">
        <v>199</v>
      </c>
      <c r="F184" s="16" t="s">
        <v>278</v>
      </c>
      <c r="G184" s="68" t="s">
        <v>13</v>
      </c>
      <c r="H184" s="16" t="s">
        <v>799</v>
      </c>
      <c r="I184" s="16" t="s">
        <v>175</v>
      </c>
      <c r="J184" s="68" t="s">
        <v>13</v>
      </c>
      <c r="K184" s="71" t="s">
        <v>14</v>
      </c>
      <c r="L184" s="16" t="s">
        <v>238</v>
      </c>
      <c r="M184" s="16" t="s">
        <v>225</v>
      </c>
      <c r="N184" s="68" t="s">
        <v>16</v>
      </c>
      <c r="O184" s="68" t="s">
        <v>15</v>
      </c>
      <c r="P184" s="16" t="s">
        <v>178</v>
      </c>
      <c r="Q184" s="69" t="s">
        <v>799</v>
      </c>
      <c r="R184" s="16"/>
      <c r="S184" s="16"/>
      <c r="T184" s="16"/>
      <c r="U184" s="16"/>
      <c r="V184" s="16"/>
      <c r="W184" s="16"/>
      <c r="X184" s="16"/>
      <c r="Y184" s="16"/>
      <c r="Z184" s="16"/>
      <c r="AA184" s="16"/>
      <c r="AB184" s="16"/>
      <c r="AC184" s="16"/>
      <c r="AD184" s="16"/>
      <c r="AE184" s="16"/>
      <c r="AF184" s="16"/>
      <c r="AG184" s="16"/>
      <c r="AH184" s="30"/>
      <c r="AI184" s="16"/>
      <c r="AJ184" s="16"/>
      <c r="AK184" s="16"/>
    </row>
    <row r="185" ht="15.75" customHeight="1">
      <c r="A185" s="73">
        <v>44670.44389984953</v>
      </c>
      <c r="B185" s="16" t="s">
        <v>21</v>
      </c>
      <c r="C185" s="67" t="s">
        <v>10</v>
      </c>
      <c r="D185" s="68" t="s">
        <v>11</v>
      </c>
      <c r="E185" s="16" t="s">
        <v>800</v>
      </c>
      <c r="F185" s="16" t="s">
        <v>42</v>
      </c>
      <c r="G185" s="71" t="s">
        <v>12</v>
      </c>
      <c r="H185" s="16" t="s">
        <v>800</v>
      </c>
      <c r="I185" s="16" t="s">
        <v>175</v>
      </c>
      <c r="J185" s="71" t="s">
        <v>41</v>
      </c>
      <c r="K185" s="74">
        <v>0.0</v>
      </c>
      <c r="L185" s="16" t="s">
        <v>244</v>
      </c>
      <c r="M185" s="16" t="s">
        <v>800</v>
      </c>
      <c r="N185" s="68" t="s">
        <v>16</v>
      </c>
      <c r="O185" s="68" t="s">
        <v>16</v>
      </c>
      <c r="P185" s="16" t="s">
        <v>801</v>
      </c>
      <c r="Q185" s="69" t="s">
        <v>245</v>
      </c>
      <c r="R185" s="16"/>
      <c r="S185" s="16"/>
      <c r="T185" s="16"/>
      <c r="U185" s="16"/>
      <c r="V185" s="16"/>
      <c r="W185" s="16"/>
      <c r="X185" s="16"/>
      <c r="Y185" s="16"/>
      <c r="Z185" s="16"/>
      <c r="AA185" s="16"/>
      <c r="AB185" s="16"/>
      <c r="AC185" s="16"/>
      <c r="AD185" s="16"/>
      <c r="AE185" s="16"/>
      <c r="AF185" s="16"/>
      <c r="AG185" s="16"/>
      <c r="AH185" s="16"/>
      <c r="AI185" s="16"/>
      <c r="AJ185" s="16"/>
      <c r="AK185" s="16"/>
    </row>
    <row r="186" ht="15.75" customHeight="1">
      <c r="A186" s="73">
        <v>44670.44474070602</v>
      </c>
      <c r="B186" s="16" t="s">
        <v>9</v>
      </c>
      <c r="C186" s="67" t="s">
        <v>10</v>
      </c>
      <c r="D186" s="68" t="s">
        <v>802</v>
      </c>
      <c r="E186" s="16" t="s">
        <v>803</v>
      </c>
      <c r="F186" s="16" t="s">
        <v>152</v>
      </c>
      <c r="G186" s="68" t="s">
        <v>13</v>
      </c>
      <c r="H186" s="16" t="s">
        <v>225</v>
      </c>
      <c r="I186" s="16" t="s">
        <v>175</v>
      </c>
      <c r="J186" s="71" t="s">
        <v>14</v>
      </c>
      <c r="K186" s="71" t="s">
        <v>23</v>
      </c>
      <c r="L186" s="16" t="s">
        <v>498</v>
      </c>
      <c r="M186" s="16" t="s">
        <v>804</v>
      </c>
      <c r="N186" s="68" t="s">
        <v>15</v>
      </c>
      <c r="O186" s="68" t="s">
        <v>15</v>
      </c>
      <c r="P186" s="16" t="s">
        <v>178</v>
      </c>
      <c r="Q186" s="69" t="s">
        <v>225</v>
      </c>
      <c r="R186" s="16"/>
      <c r="S186" s="16"/>
      <c r="T186" s="16"/>
      <c r="U186" s="16"/>
      <c r="V186" s="16"/>
      <c r="W186" s="16"/>
      <c r="X186" s="16"/>
      <c r="Y186" s="16"/>
      <c r="Z186" s="16"/>
      <c r="AA186" s="16"/>
      <c r="AB186" s="16"/>
      <c r="AC186" s="16"/>
      <c r="AD186" s="16"/>
      <c r="AE186" s="16"/>
      <c r="AF186" s="16"/>
      <c r="AG186" s="16"/>
      <c r="AH186" s="16"/>
      <c r="AI186" s="16"/>
      <c r="AJ186" s="16"/>
      <c r="AK186" s="16"/>
    </row>
    <row r="187" ht="15.75" customHeight="1">
      <c r="A187" s="73">
        <v>44670.44478293981</v>
      </c>
      <c r="B187" s="16" t="s">
        <v>9</v>
      </c>
      <c r="C187" s="67" t="s">
        <v>10</v>
      </c>
      <c r="D187" s="68" t="s">
        <v>802</v>
      </c>
      <c r="E187" s="16" t="s">
        <v>434</v>
      </c>
      <c r="F187" s="16" t="s">
        <v>337</v>
      </c>
      <c r="G187" s="68" t="s">
        <v>13</v>
      </c>
      <c r="H187" s="16" t="s">
        <v>175</v>
      </c>
      <c r="I187" s="16" t="s">
        <v>16</v>
      </c>
      <c r="J187" s="68" t="s">
        <v>13</v>
      </c>
      <c r="K187" s="71" t="s">
        <v>14</v>
      </c>
      <c r="L187" s="16" t="s">
        <v>498</v>
      </c>
      <c r="M187" s="16" t="s">
        <v>805</v>
      </c>
      <c r="N187" s="68" t="s">
        <v>15</v>
      </c>
      <c r="O187" s="68" t="s">
        <v>15</v>
      </c>
      <c r="P187" s="16" t="s">
        <v>302</v>
      </c>
      <c r="Q187" s="69" t="s">
        <v>175</v>
      </c>
      <c r="R187" s="16"/>
      <c r="S187" s="16"/>
      <c r="T187" s="16"/>
      <c r="U187" s="16"/>
      <c r="V187" s="16"/>
      <c r="W187" s="16"/>
      <c r="X187" s="16"/>
      <c r="Y187" s="16"/>
      <c r="Z187" s="16"/>
      <c r="AA187" s="16"/>
      <c r="AB187" s="16"/>
      <c r="AC187" s="16"/>
      <c r="AD187" s="16"/>
      <c r="AE187" s="16"/>
      <c r="AF187" s="16"/>
      <c r="AG187" s="16"/>
      <c r="AH187" s="16"/>
      <c r="AI187" s="16"/>
      <c r="AJ187" s="16"/>
      <c r="AK187" s="16"/>
    </row>
    <row r="188" ht="15.75" customHeight="1">
      <c r="A188" s="73">
        <v>44670.44524516204</v>
      </c>
      <c r="B188" s="16" t="s">
        <v>9</v>
      </c>
      <c r="C188" s="67" t="s">
        <v>10</v>
      </c>
      <c r="D188" s="68" t="s">
        <v>806</v>
      </c>
      <c r="E188" s="16" t="s">
        <v>159</v>
      </c>
      <c r="F188" s="16" t="s">
        <v>294</v>
      </c>
      <c r="G188" s="71" t="s">
        <v>12</v>
      </c>
      <c r="H188" s="16" t="s">
        <v>807</v>
      </c>
      <c r="I188" s="16" t="s">
        <v>175</v>
      </c>
      <c r="J188" s="71" t="s">
        <v>41</v>
      </c>
      <c r="K188" s="68" t="s">
        <v>13</v>
      </c>
      <c r="L188" s="16" t="s">
        <v>181</v>
      </c>
      <c r="M188" s="16" t="s">
        <v>225</v>
      </c>
      <c r="N188" s="68" t="s">
        <v>15</v>
      </c>
      <c r="O188" s="68" t="s">
        <v>15</v>
      </c>
      <c r="P188" s="16" t="s">
        <v>808</v>
      </c>
      <c r="Q188" s="69" t="s">
        <v>365</v>
      </c>
      <c r="R188" s="16"/>
      <c r="S188" s="16"/>
      <c r="T188" s="16"/>
      <c r="U188" s="16"/>
      <c r="V188" s="16"/>
      <c r="W188" s="16"/>
      <c r="X188" s="16"/>
      <c r="Y188" s="16"/>
      <c r="Z188" s="16"/>
      <c r="AA188" s="16"/>
      <c r="AB188" s="16"/>
      <c r="AC188" s="16"/>
      <c r="AD188" s="16"/>
      <c r="AE188" s="16"/>
      <c r="AF188" s="16"/>
      <c r="AG188" s="16"/>
      <c r="AH188" s="16"/>
      <c r="AI188" s="16"/>
      <c r="AJ188" s="16"/>
      <c r="AK188" s="16"/>
    </row>
    <row r="189" ht="15.75" customHeight="1">
      <c r="A189" s="73">
        <v>44670.445599224535</v>
      </c>
      <c r="B189" s="16" t="s">
        <v>35</v>
      </c>
      <c r="C189" s="67" t="s">
        <v>10</v>
      </c>
      <c r="D189" s="68" t="s">
        <v>67</v>
      </c>
      <c r="E189" s="16" t="s">
        <v>517</v>
      </c>
      <c r="F189" s="16" t="s">
        <v>582</v>
      </c>
      <c r="G189" s="68" t="s">
        <v>13</v>
      </c>
      <c r="H189" s="16" t="s">
        <v>809</v>
      </c>
      <c r="I189" s="16" t="s">
        <v>16</v>
      </c>
      <c r="J189" s="71" t="s">
        <v>14</v>
      </c>
      <c r="K189" s="71" t="s">
        <v>41</v>
      </c>
      <c r="L189" s="16" t="s">
        <v>498</v>
      </c>
      <c r="M189" s="16" t="s">
        <v>810</v>
      </c>
      <c r="N189" s="68" t="s">
        <v>24</v>
      </c>
      <c r="O189" s="68" t="s">
        <v>15</v>
      </c>
      <c r="P189" s="16" t="s">
        <v>644</v>
      </c>
      <c r="Q189" s="69" t="s">
        <v>525</v>
      </c>
      <c r="R189" s="16"/>
      <c r="S189" s="16"/>
      <c r="T189" s="16"/>
      <c r="U189" s="16"/>
      <c r="V189" s="16"/>
      <c r="W189" s="16"/>
      <c r="X189" s="16"/>
      <c r="Y189" s="16"/>
      <c r="Z189" s="16"/>
      <c r="AA189" s="16"/>
      <c r="AB189" s="16"/>
      <c r="AC189" s="16"/>
      <c r="AD189" s="16"/>
      <c r="AE189" s="16"/>
      <c r="AF189" s="16"/>
      <c r="AG189" s="16"/>
      <c r="AH189" s="16"/>
      <c r="AI189" s="16"/>
      <c r="AJ189" s="16"/>
      <c r="AK189" s="16"/>
    </row>
    <row r="190" ht="15.75" customHeight="1">
      <c r="A190" s="73">
        <v>44670.44560020833</v>
      </c>
      <c r="B190" s="16" t="s">
        <v>21</v>
      </c>
      <c r="C190" s="67" t="s">
        <v>10</v>
      </c>
      <c r="D190" s="68" t="s">
        <v>11</v>
      </c>
      <c r="E190" s="16" t="s">
        <v>800</v>
      </c>
      <c r="F190" s="16" t="s">
        <v>554</v>
      </c>
      <c r="G190" s="68" t="s">
        <v>13</v>
      </c>
      <c r="H190" s="16" t="s">
        <v>811</v>
      </c>
      <c r="I190" s="16" t="s">
        <v>15</v>
      </c>
      <c r="J190" s="68" t="s">
        <v>13</v>
      </c>
      <c r="K190" s="68" t="s">
        <v>13</v>
      </c>
      <c r="L190" s="16" t="s">
        <v>498</v>
      </c>
      <c r="M190" s="16" t="s">
        <v>812</v>
      </c>
      <c r="N190" s="68" t="s">
        <v>15</v>
      </c>
      <c r="O190" s="68" t="s">
        <v>15</v>
      </c>
      <c r="P190" s="16" t="s">
        <v>813</v>
      </c>
      <c r="Q190" s="69" t="s">
        <v>264</v>
      </c>
      <c r="R190" s="16"/>
      <c r="S190" s="16"/>
      <c r="T190" s="16"/>
      <c r="U190" s="16"/>
      <c r="V190" s="16"/>
      <c r="W190" s="16"/>
      <c r="X190" s="16"/>
      <c r="Y190" s="16"/>
      <c r="Z190" s="16"/>
      <c r="AA190" s="16"/>
      <c r="AB190" s="16"/>
      <c r="AC190" s="16"/>
      <c r="AD190" s="16"/>
      <c r="AE190" s="16"/>
      <c r="AF190" s="16"/>
      <c r="AG190" s="16"/>
      <c r="AH190" s="16"/>
      <c r="AI190" s="16"/>
      <c r="AJ190" s="16"/>
      <c r="AK190" s="16"/>
    </row>
    <row r="191" ht="15.75" customHeight="1">
      <c r="A191" s="73">
        <v>44670.445649733796</v>
      </c>
      <c r="B191" s="16" t="s">
        <v>9</v>
      </c>
      <c r="C191" s="67" t="s">
        <v>10</v>
      </c>
      <c r="D191" s="68" t="s">
        <v>44</v>
      </c>
      <c r="E191" s="16" t="s">
        <v>266</v>
      </c>
      <c r="F191" s="16" t="s">
        <v>814</v>
      </c>
      <c r="G191" s="71" t="s">
        <v>23</v>
      </c>
      <c r="H191" s="16" t="s">
        <v>815</v>
      </c>
      <c r="I191" s="16" t="s">
        <v>175</v>
      </c>
      <c r="J191" s="68" t="s">
        <v>13</v>
      </c>
      <c r="K191" s="68" t="s">
        <v>13</v>
      </c>
      <c r="L191" s="16" t="s">
        <v>181</v>
      </c>
      <c r="M191" s="16" t="s">
        <v>816</v>
      </c>
      <c r="N191" s="68" t="s">
        <v>16</v>
      </c>
      <c r="O191" s="68" t="s">
        <v>16</v>
      </c>
      <c r="P191" s="16" t="s">
        <v>817</v>
      </c>
      <c r="Q191" s="69" t="s">
        <v>378</v>
      </c>
      <c r="R191" s="16"/>
      <c r="S191" s="16"/>
      <c r="T191" s="16"/>
      <c r="U191" s="16"/>
      <c r="V191" s="16"/>
      <c r="W191" s="16"/>
      <c r="X191" s="16"/>
      <c r="Y191" s="16"/>
      <c r="Z191" s="16"/>
      <c r="AA191" s="16"/>
      <c r="AB191" s="16"/>
      <c r="AC191" s="16"/>
      <c r="AD191" s="16"/>
      <c r="AE191" s="16"/>
      <c r="AF191" s="16"/>
      <c r="AG191" s="16"/>
      <c r="AH191" s="16"/>
      <c r="AI191" s="16"/>
      <c r="AJ191" s="16"/>
      <c r="AK191" s="16"/>
    </row>
    <row r="192" ht="15.75" customHeight="1">
      <c r="A192" s="73">
        <v>44670.446190937495</v>
      </c>
      <c r="B192" s="16" t="s">
        <v>21</v>
      </c>
      <c r="C192" s="67" t="s">
        <v>10</v>
      </c>
      <c r="D192" s="68" t="s">
        <v>11</v>
      </c>
      <c r="E192" s="16" t="s">
        <v>159</v>
      </c>
      <c r="F192" s="16" t="s">
        <v>278</v>
      </c>
      <c r="G192" s="71" t="s">
        <v>12</v>
      </c>
      <c r="H192" s="16" t="s">
        <v>818</v>
      </c>
      <c r="I192" s="16" t="s">
        <v>16</v>
      </c>
      <c r="J192" s="71" t="s">
        <v>41</v>
      </c>
      <c r="K192" s="71" t="s">
        <v>41</v>
      </c>
      <c r="L192" s="16" t="s">
        <v>300</v>
      </c>
      <c r="M192" s="16" t="s">
        <v>819</v>
      </c>
      <c r="N192" s="68" t="s">
        <v>16</v>
      </c>
      <c r="O192" s="68" t="s">
        <v>16</v>
      </c>
      <c r="P192" s="16" t="s">
        <v>820</v>
      </c>
      <c r="Q192" s="69" t="s">
        <v>198</v>
      </c>
      <c r="R192" s="16"/>
      <c r="S192" s="16"/>
      <c r="T192" s="16"/>
      <c r="U192" s="16"/>
      <c r="V192" s="16"/>
      <c r="W192" s="16"/>
      <c r="X192" s="16"/>
      <c r="Y192" s="16"/>
      <c r="Z192" s="16"/>
      <c r="AA192" s="16"/>
      <c r="AB192" s="16"/>
      <c r="AC192" s="16"/>
      <c r="AD192" s="16"/>
      <c r="AE192" s="16"/>
      <c r="AF192" s="16"/>
      <c r="AG192" s="30"/>
      <c r="AH192" s="16"/>
      <c r="AI192" s="16"/>
      <c r="AJ192" s="16"/>
      <c r="AK192" s="16"/>
    </row>
    <row r="193" ht="15.75" customHeight="1">
      <c r="A193" s="73">
        <v>44670.44752112268</v>
      </c>
      <c r="B193" s="16" t="s">
        <v>21</v>
      </c>
      <c r="C193" s="67" t="s">
        <v>10</v>
      </c>
      <c r="D193" s="68" t="s">
        <v>30</v>
      </c>
      <c r="E193" s="16" t="s">
        <v>159</v>
      </c>
      <c r="F193" s="16" t="s">
        <v>821</v>
      </c>
      <c r="G193" s="71" t="s">
        <v>23</v>
      </c>
      <c r="H193" s="16" t="s">
        <v>822</v>
      </c>
      <c r="I193" s="16" t="s">
        <v>16</v>
      </c>
      <c r="J193" s="68" t="s">
        <v>13</v>
      </c>
      <c r="K193" s="68" t="s">
        <v>13</v>
      </c>
      <c r="L193" s="16" t="s">
        <v>181</v>
      </c>
      <c r="M193" s="16" t="s">
        <v>823</v>
      </c>
      <c r="N193" s="68" t="s">
        <v>16</v>
      </c>
      <c r="O193" s="68" t="s">
        <v>16</v>
      </c>
      <c r="P193" s="16" t="s">
        <v>824</v>
      </c>
      <c r="Q193" s="69" t="s">
        <v>825</v>
      </c>
      <c r="R193" s="16"/>
      <c r="S193" s="16"/>
      <c r="T193" s="16"/>
      <c r="U193" s="16"/>
      <c r="V193" s="16"/>
      <c r="W193" s="16"/>
      <c r="X193" s="16"/>
      <c r="Y193" s="16"/>
      <c r="Z193" s="16"/>
      <c r="AA193" s="16"/>
      <c r="AB193" s="16"/>
      <c r="AC193" s="16"/>
      <c r="AD193" s="16"/>
      <c r="AE193" s="16"/>
      <c r="AF193" s="16"/>
      <c r="AG193" s="16"/>
      <c r="AH193" s="16"/>
      <c r="AI193" s="16"/>
      <c r="AJ193" s="16"/>
      <c r="AK193" s="16"/>
    </row>
    <row r="194" ht="15.75" customHeight="1">
      <c r="A194" s="73">
        <v>44670.44814572917</v>
      </c>
      <c r="B194" s="16" t="s">
        <v>9</v>
      </c>
      <c r="C194" s="67" t="s">
        <v>10</v>
      </c>
      <c r="D194" s="68" t="s">
        <v>11</v>
      </c>
      <c r="E194" s="16" t="s">
        <v>159</v>
      </c>
      <c r="F194" s="16" t="s">
        <v>259</v>
      </c>
      <c r="G194" s="71" t="s">
        <v>12</v>
      </c>
      <c r="H194" s="16" t="s">
        <v>826</v>
      </c>
      <c r="I194" s="16" t="s">
        <v>16</v>
      </c>
      <c r="J194" s="71" t="s">
        <v>14</v>
      </c>
      <c r="K194" s="68" t="s">
        <v>13</v>
      </c>
      <c r="L194" s="16" t="s">
        <v>286</v>
      </c>
      <c r="M194" s="16" t="s">
        <v>827</v>
      </c>
      <c r="N194" s="68" t="s">
        <v>16</v>
      </c>
      <c r="O194" s="68" t="s">
        <v>16</v>
      </c>
      <c r="P194" s="16" t="s">
        <v>315</v>
      </c>
      <c r="Q194" s="69" t="s">
        <v>365</v>
      </c>
      <c r="R194" s="16"/>
      <c r="S194" s="16"/>
      <c r="T194" s="16"/>
      <c r="U194" s="16"/>
      <c r="V194" s="16"/>
      <c r="W194" s="16"/>
      <c r="X194" s="16"/>
      <c r="Y194" s="16"/>
      <c r="Z194" s="16"/>
      <c r="AA194" s="16"/>
      <c r="AB194" s="16"/>
      <c r="AC194" s="16"/>
      <c r="AD194" s="16"/>
      <c r="AE194" s="16"/>
      <c r="AF194" s="16"/>
      <c r="AG194" s="16"/>
      <c r="AH194" s="16"/>
      <c r="AI194" s="16"/>
      <c r="AJ194" s="16"/>
      <c r="AK194" s="16"/>
    </row>
    <row r="195" ht="15.75" customHeight="1">
      <c r="A195" s="73">
        <v>44670.45019600695</v>
      </c>
      <c r="B195" s="16" t="s">
        <v>9</v>
      </c>
      <c r="C195" s="67" t="s">
        <v>10</v>
      </c>
      <c r="D195" s="68" t="s">
        <v>11</v>
      </c>
      <c r="E195" s="16" t="s">
        <v>235</v>
      </c>
      <c r="F195" s="16" t="s">
        <v>828</v>
      </c>
      <c r="G195" s="71" t="s">
        <v>12</v>
      </c>
      <c r="H195" s="16" t="s">
        <v>646</v>
      </c>
      <c r="I195" s="16" t="s">
        <v>175</v>
      </c>
      <c r="J195" s="68" t="s">
        <v>13</v>
      </c>
      <c r="K195" s="71" t="s">
        <v>14</v>
      </c>
      <c r="L195" s="16" t="s">
        <v>181</v>
      </c>
      <c r="M195" s="16" t="s">
        <v>829</v>
      </c>
      <c r="N195" s="68" t="s">
        <v>24</v>
      </c>
      <c r="O195" s="68" t="s">
        <v>15</v>
      </c>
      <c r="P195" s="16" t="s">
        <v>495</v>
      </c>
      <c r="Q195" s="69" t="s">
        <v>830</v>
      </c>
      <c r="R195" s="16"/>
      <c r="S195" s="16"/>
      <c r="T195" s="16"/>
      <c r="U195" s="16"/>
      <c r="V195" s="16"/>
      <c r="W195" s="16"/>
      <c r="X195" s="16"/>
      <c r="Y195" s="16"/>
      <c r="Z195" s="16"/>
      <c r="AA195" s="16"/>
      <c r="AB195" s="16"/>
      <c r="AC195" s="16"/>
      <c r="AD195" s="16"/>
      <c r="AE195" s="16"/>
      <c r="AF195" s="16"/>
      <c r="AG195" s="16"/>
      <c r="AH195" s="16"/>
      <c r="AI195" s="16"/>
      <c r="AJ195" s="16"/>
      <c r="AK195" s="16"/>
    </row>
    <row r="196" ht="15.75" customHeight="1">
      <c r="A196" s="73">
        <v>44670.46842415509</v>
      </c>
      <c r="B196" s="16" t="s">
        <v>21</v>
      </c>
      <c r="C196" s="67" t="s">
        <v>10</v>
      </c>
      <c r="D196" s="68" t="s">
        <v>386</v>
      </c>
      <c r="E196" s="16" t="s">
        <v>831</v>
      </c>
      <c r="F196" s="16" t="s">
        <v>327</v>
      </c>
      <c r="G196" s="71" t="s">
        <v>23</v>
      </c>
      <c r="H196" s="16" t="s">
        <v>832</v>
      </c>
      <c r="I196" s="16" t="s">
        <v>175</v>
      </c>
      <c r="J196" s="68" t="s">
        <v>13</v>
      </c>
      <c r="K196" s="71" t="s">
        <v>23</v>
      </c>
      <c r="L196" s="16" t="s">
        <v>339</v>
      </c>
      <c r="M196" s="16" t="s">
        <v>175</v>
      </c>
      <c r="N196" s="68" t="s">
        <v>15</v>
      </c>
      <c r="O196" s="68" t="s">
        <v>16</v>
      </c>
      <c r="P196" s="16" t="s">
        <v>833</v>
      </c>
      <c r="Q196" s="69" t="s">
        <v>175</v>
      </c>
      <c r="R196" s="16"/>
      <c r="S196" s="16"/>
      <c r="T196" s="16"/>
      <c r="U196" s="16"/>
      <c r="V196" s="16"/>
      <c r="W196" s="16"/>
      <c r="X196" s="16"/>
      <c r="Y196" s="16"/>
      <c r="Z196" s="16"/>
      <c r="AA196" s="16"/>
      <c r="AB196" s="16"/>
      <c r="AC196" s="16"/>
      <c r="AD196" s="16"/>
      <c r="AE196" s="16"/>
      <c r="AF196" s="16"/>
      <c r="AG196" s="16"/>
      <c r="AH196" s="16"/>
      <c r="AI196" s="16"/>
      <c r="AJ196" s="16"/>
      <c r="AK196" s="16"/>
    </row>
    <row r="197" ht="15.75" customHeight="1">
      <c r="A197" s="73">
        <v>44670.506345960646</v>
      </c>
      <c r="B197" s="16" t="s">
        <v>21</v>
      </c>
      <c r="C197" s="67" t="s">
        <v>10</v>
      </c>
      <c r="D197" s="68" t="s">
        <v>30</v>
      </c>
      <c r="E197" s="16" t="s">
        <v>159</v>
      </c>
      <c r="F197" s="16" t="s">
        <v>696</v>
      </c>
      <c r="G197" s="71" t="s">
        <v>23</v>
      </c>
      <c r="H197" s="16" t="s">
        <v>834</v>
      </c>
      <c r="I197" s="16" t="s">
        <v>15</v>
      </c>
      <c r="J197" s="71" t="s">
        <v>41</v>
      </c>
      <c r="K197" s="71" t="s">
        <v>14</v>
      </c>
      <c r="L197" s="16" t="s">
        <v>286</v>
      </c>
      <c r="M197" s="16" t="s">
        <v>417</v>
      </c>
      <c r="N197" s="68" t="s">
        <v>15</v>
      </c>
      <c r="O197" s="68" t="s">
        <v>16</v>
      </c>
      <c r="P197" s="16" t="s">
        <v>315</v>
      </c>
      <c r="Q197" s="69" t="s">
        <v>198</v>
      </c>
      <c r="R197" s="16"/>
      <c r="S197" s="16"/>
      <c r="T197" s="16"/>
      <c r="U197" s="16"/>
      <c r="V197" s="16"/>
      <c r="W197" s="16"/>
      <c r="X197" s="16"/>
      <c r="Y197" s="16"/>
      <c r="Z197" s="16"/>
      <c r="AA197" s="16"/>
      <c r="AB197" s="16"/>
      <c r="AC197" s="16"/>
      <c r="AD197" s="16"/>
      <c r="AE197" s="16"/>
      <c r="AF197" s="16"/>
      <c r="AG197" s="16"/>
      <c r="AH197" s="16"/>
      <c r="AI197" s="16"/>
      <c r="AJ197" s="16"/>
      <c r="AK197" s="16"/>
    </row>
    <row r="198" ht="15.75" customHeight="1">
      <c r="A198" s="73">
        <v>44670.53221991898</v>
      </c>
      <c r="B198" s="16" t="s">
        <v>9</v>
      </c>
      <c r="C198" s="67" t="s">
        <v>10</v>
      </c>
      <c r="D198" s="68" t="s">
        <v>40</v>
      </c>
      <c r="E198" s="16" t="s">
        <v>352</v>
      </c>
      <c r="F198" s="16" t="s">
        <v>278</v>
      </c>
      <c r="G198" s="68" t="s">
        <v>13</v>
      </c>
      <c r="H198" s="16" t="s">
        <v>225</v>
      </c>
      <c r="I198" s="16" t="s">
        <v>15</v>
      </c>
      <c r="J198" s="71" t="s">
        <v>41</v>
      </c>
      <c r="K198" s="71" t="s">
        <v>14</v>
      </c>
      <c r="L198" s="16" t="s">
        <v>196</v>
      </c>
      <c r="M198" s="16" t="s">
        <v>225</v>
      </c>
      <c r="N198" s="68" t="s">
        <v>16</v>
      </c>
      <c r="O198" s="68" t="s">
        <v>16</v>
      </c>
      <c r="P198" s="16" t="s">
        <v>302</v>
      </c>
      <c r="Q198" s="69" t="s">
        <v>225</v>
      </c>
      <c r="R198" s="16"/>
      <c r="S198" s="16"/>
      <c r="T198" s="16"/>
      <c r="U198" s="16"/>
      <c r="V198" s="16"/>
      <c r="W198" s="16"/>
      <c r="X198" s="16"/>
      <c r="Y198" s="16"/>
      <c r="Z198" s="16"/>
      <c r="AA198" s="16"/>
      <c r="AB198" s="16"/>
      <c r="AC198" s="16"/>
      <c r="AD198" s="16"/>
      <c r="AE198" s="16"/>
      <c r="AF198" s="16"/>
      <c r="AG198" s="16"/>
      <c r="AH198" s="16"/>
      <c r="AI198" s="16"/>
      <c r="AJ198" s="16"/>
      <c r="AK198" s="16"/>
    </row>
    <row r="199" ht="15.75" customHeight="1">
      <c r="A199" s="73">
        <v>44670.533538206015</v>
      </c>
      <c r="B199" s="16" t="s">
        <v>9</v>
      </c>
      <c r="C199" s="67" t="s">
        <v>10</v>
      </c>
      <c r="D199" s="68" t="s">
        <v>835</v>
      </c>
      <c r="E199" s="16" t="s">
        <v>235</v>
      </c>
      <c r="F199" s="16" t="s">
        <v>821</v>
      </c>
      <c r="G199" s="71" t="s">
        <v>23</v>
      </c>
      <c r="H199" s="16" t="s">
        <v>836</v>
      </c>
      <c r="I199" s="16" t="s">
        <v>175</v>
      </c>
      <c r="J199" s="71" t="s">
        <v>14</v>
      </c>
      <c r="K199" s="71" t="s">
        <v>23</v>
      </c>
      <c r="L199" s="16" t="s">
        <v>837</v>
      </c>
      <c r="M199" s="16" t="s">
        <v>838</v>
      </c>
      <c r="N199" s="68" t="s">
        <v>16</v>
      </c>
      <c r="O199" s="68" t="s">
        <v>16</v>
      </c>
      <c r="P199" s="16" t="s">
        <v>839</v>
      </c>
      <c r="Q199" s="69" t="s">
        <v>840</v>
      </c>
      <c r="R199" s="16"/>
      <c r="S199" s="16"/>
      <c r="T199" s="16"/>
      <c r="U199" s="16"/>
      <c r="V199" s="16"/>
      <c r="W199" s="16"/>
      <c r="X199" s="16"/>
      <c r="Y199" s="16"/>
      <c r="Z199" s="16"/>
      <c r="AA199" s="16"/>
      <c r="AB199" s="16"/>
      <c r="AC199" s="16"/>
      <c r="AD199" s="16"/>
      <c r="AE199" s="16"/>
      <c r="AF199" s="16"/>
      <c r="AG199" s="16"/>
      <c r="AH199" s="16"/>
      <c r="AI199" s="16"/>
      <c r="AJ199" s="16"/>
      <c r="AK199" s="16"/>
    </row>
    <row r="200" ht="15.75" customHeight="1">
      <c r="A200" s="73">
        <v>44670.53581190972</v>
      </c>
      <c r="B200" s="16" t="s">
        <v>9</v>
      </c>
      <c r="C200" s="67" t="s">
        <v>10</v>
      </c>
      <c r="D200" s="68" t="s">
        <v>30</v>
      </c>
      <c r="E200" s="16" t="s">
        <v>190</v>
      </c>
      <c r="F200" s="16" t="s">
        <v>554</v>
      </c>
      <c r="G200" s="74">
        <v>0.0</v>
      </c>
      <c r="H200" s="16" t="s">
        <v>558</v>
      </c>
      <c r="I200" s="16" t="s">
        <v>16</v>
      </c>
      <c r="J200" s="71" t="s">
        <v>41</v>
      </c>
      <c r="K200" s="68" t="s">
        <v>13</v>
      </c>
      <c r="L200" s="16" t="s">
        <v>269</v>
      </c>
      <c r="M200" s="16" t="s">
        <v>558</v>
      </c>
      <c r="N200" s="68" t="s">
        <v>16</v>
      </c>
      <c r="O200" s="68" t="s">
        <v>16</v>
      </c>
      <c r="P200" s="16" t="s">
        <v>292</v>
      </c>
      <c r="Q200" s="69" t="s">
        <v>558</v>
      </c>
      <c r="R200" s="16"/>
      <c r="S200" s="16"/>
      <c r="T200" s="16"/>
      <c r="U200" s="16"/>
      <c r="V200" s="16"/>
      <c r="W200" s="16"/>
      <c r="X200" s="16"/>
      <c r="Y200" s="16"/>
      <c r="Z200" s="16"/>
      <c r="AA200" s="16"/>
      <c r="AB200" s="16"/>
      <c r="AC200" s="16"/>
      <c r="AD200" s="16"/>
      <c r="AE200" s="16"/>
      <c r="AF200" s="16"/>
      <c r="AG200" s="16"/>
      <c r="AH200" s="16"/>
      <c r="AI200" s="16"/>
      <c r="AJ200" s="16"/>
      <c r="AK200" s="16"/>
    </row>
    <row r="201" ht="15.75" customHeight="1">
      <c r="A201" s="73">
        <v>44670.537735868056</v>
      </c>
      <c r="B201" s="16" t="s">
        <v>9</v>
      </c>
      <c r="C201" s="67" t="s">
        <v>10</v>
      </c>
      <c r="D201" s="68" t="s">
        <v>30</v>
      </c>
      <c r="E201" s="16" t="s">
        <v>656</v>
      </c>
      <c r="F201" s="16" t="s">
        <v>160</v>
      </c>
      <c r="G201" s="74">
        <v>0.0</v>
      </c>
      <c r="H201" s="16" t="s">
        <v>558</v>
      </c>
      <c r="I201" s="16" t="s">
        <v>16</v>
      </c>
      <c r="J201" s="71" t="s">
        <v>41</v>
      </c>
      <c r="K201" s="71" t="s">
        <v>23</v>
      </c>
      <c r="L201" s="16" t="s">
        <v>269</v>
      </c>
      <c r="M201" s="16" t="s">
        <v>558</v>
      </c>
      <c r="N201" s="68" t="s">
        <v>16</v>
      </c>
      <c r="O201" s="68" t="s">
        <v>15</v>
      </c>
      <c r="P201" s="16" t="s">
        <v>552</v>
      </c>
      <c r="Q201" s="69" t="s">
        <v>558</v>
      </c>
      <c r="R201" s="16"/>
      <c r="S201" s="16"/>
      <c r="T201" s="16"/>
      <c r="U201" s="16"/>
      <c r="V201" s="16"/>
      <c r="W201" s="16"/>
      <c r="X201" s="16"/>
      <c r="Y201" s="16"/>
      <c r="Z201" s="16"/>
      <c r="AA201" s="16"/>
      <c r="AB201" s="16"/>
      <c r="AC201" s="16"/>
      <c r="AD201" s="16"/>
      <c r="AE201" s="16"/>
      <c r="AF201" s="16"/>
      <c r="AG201" s="16"/>
      <c r="AH201" s="16"/>
      <c r="AI201" s="16"/>
      <c r="AJ201" s="16"/>
      <c r="AK201" s="16"/>
    </row>
    <row r="202" ht="15.75" customHeight="1">
      <c r="A202" s="73">
        <v>44670.53861415509</v>
      </c>
      <c r="B202" s="16" t="s">
        <v>21</v>
      </c>
      <c r="C202" s="67" t="s">
        <v>10</v>
      </c>
      <c r="D202" s="68" t="s">
        <v>30</v>
      </c>
      <c r="E202" s="16" t="s">
        <v>326</v>
      </c>
      <c r="F202" s="16" t="s">
        <v>49</v>
      </c>
      <c r="G202" s="74">
        <v>0.0</v>
      </c>
      <c r="H202" s="16" t="s">
        <v>841</v>
      </c>
      <c r="I202" s="16" t="s">
        <v>16</v>
      </c>
      <c r="J202" s="71" t="s">
        <v>41</v>
      </c>
      <c r="K202" s="68" t="s">
        <v>13</v>
      </c>
      <c r="L202" s="16" t="s">
        <v>842</v>
      </c>
      <c r="M202" s="16" t="s">
        <v>843</v>
      </c>
      <c r="N202" s="68" t="s">
        <v>24</v>
      </c>
      <c r="O202" s="68" t="s">
        <v>16</v>
      </c>
      <c r="P202" s="16" t="s">
        <v>292</v>
      </c>
      <c r="Q202" s="69" t="s">
        <v>844</v>
      </c>
      <c r="R202" s="16"/>
      <c r="S202" s="16"/>
      <c r="T202" s="16"/>
      <c r="U202" s="16"/>
      <c r="V202" s="16"/>
      <c r="W202" s="16"/>
      <c r="X202" s="16"/>
      <c r="Y202" s="16"/>
      <c r="Z202" s="16"/>
      <c r="AA202" s="16"/>
      <c r="AB202" s="16"/>
      <c r="AC202" s="16"/>
      <c r="AD202" s="16"/>
      <c r="AE202" s="16"/>
      <c r="AF202" s="16"/>
      <c r="AG202" s="16"/>
      <c r="AH202" s="16"/>
      <c r="AI202" s="16"/>
      <c r="AJ202" s="16"/>
      <c r="AK202" s="16"/>
    </row>
    <row r="203" ht="15.75" customHeight="1">
      <c r="A203" s="73">
        <v>44670.53918283565</v>
      </c>
      <c r="B203" s="16" t="s">
        <v>35</v>
      </c>
      <c r="C203" s="67" t="s">
        <v>10</v>
      </c>
      <c r="D203" s="68" t="s">
        <v>30</v>
      </c>
      <c r="E203" s="16" t="s">
        <v>656</v>
      </c>
      <c r="F203" s="16" t="s">
        <v>379</v>
      </c>
      <c r="G203" s="74">
        <v>0.0</v>
      </c>
      <c r="H203" s="16" t="s">
        <v>558</v>
      </c>
      <c r="I203" s="16" t="s">
        <v>175</v>
      </c>
      <c r="J203" s="71" t="s">
        <v>23</v>
      </c>
      <c r="K203" s="74">
        <v>0.0</v>
      </c>
      <c r="L203" s="16" t="s">
        <v>269</v>
      </c>
      <c r="M203" s="16" t="s">
        <v>845</v>
      </c>
      <c r="N203" s="68" t="s">
        <v>15</v>
      </c>
      <c r="O203" s="68" t="s">
        <v>16</v>
      </c>
      <c r="P203" s="16" t="s">
        <v>178</v>
      </c>
      <c r="Q203" s="69" t="s">
        <v>846</v>
      </c>
      <c r="R203" s="16"/>
      <c r="S203" s="16"/>
      <c r="T203" s="16"/>
      <c r="U203" s="16"/>
      <c r="V203" s="16"/>
      <c r="W203" s="16"/>
      <c r="X203" s="16"/>
      <c r="Y203" s="16"/>
      <c r="Z203" s="16"/>
      <c r="AA203" s="16"/>
      <c r="AB203" s="16"/>
      <c r="AC203" s="16"/>
      <c r="AD203" s="16"/>
      <c r="AE203" s="16"/>
      <c r="AF203" s="16"/>
      <c r="AG203" s="16"/>
      <c r="AH203" s="16"/>
      <c r="AI203" s="16"/>
      <c r="AJ203" s="16"/>
      <c r="AK203" s="16"/>
    </row>
    <row r="204" ht="15.75" customHeight="1">
      <c r="A204" s="73">
        <v>44670.53940381944</v>
      </c>
      <c r="B204" s="16" t="s">
        <v>21</v>
      </c>
      <c r="C204" s="67" t="s">
        <v>10</v>
      </c>
      <c r="D204" s="68" t="s">
        <v>30</v>
      </c>
      <c r="E204" s="16" t="s">
        <v>258</v>
      </c>
      <c r="F204" s="16" t="s">
        <v>42</v>
      </c>
      <c r="G204" s="74">
        <v>0.0</v>
      </c>
      <c r="H204" s="16" t="s">
        <v>847</v>
      </c>
      <c r="I204" s="16" t="s">
        <v>16</v>
      </c>
      <c r="J204" s="71" t="s">
        <v>23</v>
      </c>
      <c r="K204" s="71" t="s">
        <v>23</v>
      </c>
      <c r="L204" s="16" t="s">
        <v>238</v>
      </c>
      <c r="M204" s="16" t="s">
        <v>848</v>
      </c>
      <c r="N204" s="68" t="s">
        <v>24</v>
      </c>
      <c r="O204" s="68" t="s">
        <v>16</v>
      </c>
      <c r="P204" s="16" t="s">
        <v>292</v>
      </c>
      <c r="Q204" s="69" t="s">
        <v>558</v>
      </c>
      <c r="R204" s="16"/>
      <c r="S204" s="16"/>
      <c r="T204" s="16"/>
      <c r="U204" s="16"/>
      <c r="V204" s="16"/>
      <c r="W204" s="16"/>
      <c r="X204" s="16"/>
      <c r="Y204" s="16"/>
      <c r="Z204" s="16"/>
      <c r="AA204" s="16"/>
      <c r="AB204" s="16"/>
      <c r="AC204" s="16"/>
      <c r="AD204" s="16"/>
      <c r="AE204" s="16"/>
      <c r="AF204" s="16"/>
      <c r="AG204" s="16"/>
      <c r="AH204" s="16"/>
      <c r="AI204" s="16"/>
      <c r="AJ204" s="16"/>
      <c r="AK204" s="16"/>
    </row>
    <row r="205" ht="15.75" customHeight="1">
      <c r="A205" s="73">
        <v>44670.53955396991</v>
      </c>
      <c r="B205" s="16" t="s">
        <v>21</v>
      </c>
      <c r="C205" s="67" t="s">
        <v>10</v>
      </c>
      <c r="D205" s="68" t="s">
        <v>30</v>
      </c>
      <c r="E205" s="16" t="s">
        <v>506</v>
      </c>
      <c r="F205" s="16" t="s">
        <v>310</v>
      </c>
      <c r="G205" s="74">
        <v>0.0</v>
      </c>
      <c r="H205" s="16" t="s">
        <v>849</v>
      </c>
      <c r="I205" s="16" t="s">
        <v>175</v>
      </c>
      <c r="J205" s="71" t="s">
        <v>23</v>
      </c>
      <c r="K205" s="74">
        <v>0.0</v>
      </c>
      <c r="L205" s="16" t="s">
        <v>269</v>
      </c>
      <c r="M205" s="16" t="s">
        <v>850</v>
      </c>
      <c r="N205" s="68" t="s">
        <v>24</v>
      </c>
      <c r="O205" s="68" t="s">
        <v>16</v>
      </c>
      <c r="P205" s="16" t="s">
        <v>851</v>
      </c>
      <c r="Q205" s="69" t="s">
        <v>852</v>
      </c>
      <c r="R205" s="16"/>
      <c r="S205" s="16"/>
      <c r="T205" s="16"/>
      <c r="U205" s="16"/>
      <c r="V205" s="16"/>
      <c r="W205" s="16"/>
      <c r="X205" s="16"/>
      <c r="Y205" s="16"/>
      <c r="Z205" s="16"/>
      <c r="AA205" s="16"/>
      <c r="AB205" s="16"/>
      <c r="AC205" s="16"/>
      <c r="AD205" s="16"/>
      <c r="AE205" s="16"/>
      <c r="AF205" s="16"/>
      <c r="AG205" s="16"/>
      <c r="AH205" s="16"/>
      <c r="AI205" s="16"/>
      <c r="AJ205" s="16"/>
      <c r="AK205" s="16"/>
    </row>
    <row r="206" ht="15.75" customHeight="1">
      <c r="A206" s="73">
        <v>44670.541565949075</v>
      </c>
      <c r="B206" s="16" t="s">
        <v>21</v>
      </c>
      <c r="C206" s="67" t="s">
        <v>10</v>
      </c>
      <c r="D206" s="68" t="s">
        <v>853</v>
      </c>
      <c r="E206" s="16" t="s">
        <v>159</v>
      </c>
      <c r="F206" s="16" t="s">
        <v>195</v>
      </c>
      <c r="G206" s="71" t="s">
        <v>23</v>
      </c>
      <c r="H206" s="16" t="s">
        <v>854</v>
      </c>
      <c r="I206" s="16" t="s">
        <v>16</v>
      </c>
      <c r="J206" s="68" t="s">
        <v>13</v>
      </c>
      <c r="K206" s="68" t="s">
        <v>13</v>
      </c>
      <c r="L206" s="16" t="s">
        <v>419</v>
      </c>
      <c r="M206" s="16" t="s">
        <v>855</v>
      </c>
      <c r="N206" s="68" t="s">
        <v>16</v>
      </c>
      <c r="O206" s="68" t="s">
        <v>16</v>
      </c>
      <c r="P206" s="16" t="s">
        <v>387</v>
      </c>
      <c r="Q206" s="69" t="s">
        <v>856</v>
      </c>
      <c r="R206" s="16"/>
      <c r="S206" s="16"/>
      <c r="T206" s="16"/>
      <c r="U206" s="16"/>
      <c r="V206" s="16"/>
      <c r="W206" s="16"/>
      <c r="X206" s="16"/>
      <c r="Y206" s="16"/>
      <c r="Z206" s="16"/>
      <c r="AA206" s="16"/>
      <c r="AB206" s="16"/>
      <c r="AC206" s="16"/>
      <c r="AD206" s="16"/>
      <c r="AE206" s="16"/>
      <c r="AF206" s="16"/>
      <c r="AG206" s="16"/>
      <c r="AH206" s="16"/>
      <c r="AI206" s="16"/>
      <c r="AJ206" s="16"/>
      <c r="AK206" s="16"/>
    </row>
    <row r="207" ht="15.75" customHeight="1">
      <c r="A207" s="73">
        <v>44670.56055363426</v>
      </c>
      <c r="B207" s="16" t="s">
        <v>35</v>
      </c>
      <c r="C207" s="67" t="s">
        <v>10</v>
      </c>
      <c r="D207" s="68" t="s">
        <v>46</v>
      </c>
      <c r="E207" s="16" t="s">
        <v>656</v>
      </c>
      <c r="F207" s="16" t="s">
        <v>857</v>
      </c>
      <c r="G207" s="71" t="s">
        <v>23</v>
      </c>
      <c r="H207" s="16" t="s">
        <v>858</v>
      </c>
      <c r="I207" s="16" t="s">
        <v>15</v>
      </c>
      <c r="J207" s="71" t="s">
        <v>23</v>
      </c>
      <c r="K207" s="74">
        <v>0.0</v>
      </c>
      <c r="L207" s="16" t="s">
        <v>196</v>
      </c>
      <c r="M207" s="16" t="s">
        <v>859</v>
      </c>
      <c r="N207" s="68" t="s">
        <v>24</v>
      </c>
      <c r="O207" s="68" t="s">
        <v>15</v>
      </c>
      <c r="P207" s="16" t="s">
        <v>860</v>
      </c>
      <c r="Q207" s="69" t="s">
        <v>859</v>
      </c>
      <c r="R207" s="16"/>
      <c r="S207" s="16"/>
      <c r="T207" s="16"/>
      <c r="U207" s="16"/>
      <c r="V207" s="16"/>
      <c r="W207" s="16"/>
      <c r="X207" s="16"/>
      <c r="Y207" s="16"/>
      <c r="Z207" s="16"/>
      <c r="AA207" s="16"/>
      <c r="AB207" s="16"/>
      <c r="AC207" s="16"/>
      <c r="AD207" s="16"/>
      <c r="AE207" s="16"/>
      <c r="AF207" s="16"/>
      <c r="AG207" s="30"/>
      <c r="AH207" s="16"/>
      <c r="AI207" s="16"/>
      <c r="AJ207" s="16"/>
      <c r="AK207" s="16"/>
    </row>
    <row r="208" ht="15.75" customHeight="1">
      <c r="A208" s="73">
        <v>44670.57139309028</v>
      </c>
      <c r="B208" s="16" t="s">
        <v>9</v>
      </c>
      <c r="C208" s="67" t="s">
        <v>10</v>
      </c>
      <c r="D208" s="68" t="s">
        <v>11</v>
      </c>
      <c r="E208" s="16" t="s">
        <v>235</v>
      </c>
      <c r="F208" s="16" t="s">
        <v>47</v>
      </c>
      <c r="G208" s="71" t="s">
        <v>34</v>
      </c>
      <c r="H208" s="16" t="s">
        <v>558</v>
      </c>
      <c r="I208" s="16" t="s">
        <v>15</v>
      </c>
      <c r="J208" s="71" t="s">
        <v>41</v>
      </c>
      <c r="K208" s="71" t="s">
        <v>41</v>
      </c>
      <c r="L208" s="16" t="s">
        <v>238</v>
      </c>
      <c r="M208" s="16" t="s">
        <v>558</v>
      </c>
      <c r="N208" s="68" t="s">
        <v>16</v>
      </c>
      <c r="O208" s="68" t="s">
        <v>15</v>
      </c>
      <c r="P208" s="16" t="s">
        <v>263</v>
      </c>
      <c r="Q208" s="69" t="s">
        <v>558</v>
      </c>
      <c r="R208" s="16"/>
      <c r="S208" s="16"/>
      <c r="T208" s="16"/>
      <c r="U208" s="16"/>
      <c r="V208" s="16"/>
      <c r="W208" s="16"/>
      <c r="X208" s="16"/>
      <c r="Y208" s="16"/>
      <c r="Z208" s="16"/>
      <c r="AA208" s="16"/>
      <c r="AB208" s="16"/>
      <c r="AC208" s="16"/>
      <c r="AD208" s="16"/>
      <c r="AE208" s="16"/>
      <c r="AF208" s="16"/>
      <c r="AG208" s="16"/>
      <c r="AH208" s="16"/>
      <c r="AI208" s="16"/>
      <c r="AJ208" s="16"/>
      <c r="AK208" s="16"/>
    </row>
    <row r="209" ht="15.75" customHeight="1">
      <c r="A209" s="73">
        <v>44670.617730300924</v>
      </c>
      <c r="B209" s="16" t="s">
        <v>9</v>
      </c>
      <c r="C209" s="67" t="s">
        <v>10</v>
      </c>
      <c r="D209" s="68" t="s">
        <v>68</v>
      </c>
      <c r="E209" s="16" t="s">
        <v>258</v>
      </c>
      <c r="F209" s="16" t="s">
        <v>186</v>
      </c>
      <c r="G209" s="71" t="s">
        <v>23</v>
      </c>
      <c r="H209" s="16" t="s">
        <v>861</v>
      </c>
      <c r="I209" s="16" t="s">
        <v>16</v>
      </c>
      <c r="J209" s="71" t="s">
        <v>23</v>
      </c>
      <c r="K209" s="71" t="s">
        <v>14</v>
      </c>
      <c r="L209" s="16" t="s">
        <v>181</v>
      </c>
      <c r="M209" s="16" t="s">
        <v>862</v>
      </c>
      <c r="N209" s="68" t="s">
        <v>24</v>
      </c>
      <c r="O209" s="68" t="s">
        <v>16</v>
      </c>
      <c r="P209" s="16" t="s">
        <v>171</v>
      </c>
      <c r="Q209" s="30" t="s">
        <v>394</v>
      </c>
      <c r="R209" s="16"/>
      <c r="S209" s="16"/>
      <c r="T209" s="16"/>
      <c r="U209" s="16"/>
      <c r="V209" s="16"/>
      <c r="W209" s="16"/>
      <c r="X209" s="16"/>
      <c r="Y209" s="16"/>
      <c r="Z209" s="16"/>
      <c r="AA209" s="16"/>
      <c r="AB209" s="16"/>
      <c r="AC209" s="16"/>
      <c r="AD209" s="16"/>
      <c r="AE209" s="16"/>
      <c r="AF209" s="16"/>
      <c r="AG209" s="16"/>
      <c r="AH209" s="16"/>
      <c r="AI209" s="16"/>
      <c r="AJ209" s="16"/>
      <c r="AK209" s="16"/>
    </row>
    <row r="210" ht="15.75" customHeight="1">
      <c r="A210" s="73">
        <v>44670.640710949076</v>
      </c>
      <c r="B210" s="16" t="s">
        <v>9</v>
      </c>
      <c r="C210" s="67" t="s">
        <v>10</v>
      </c>
      <c r="D210" s="68" t="s">
        <v>67</v>
      </c>
      <c r="E210" s="16" t="s">
        <v>517</v>
      </c>
      <c r="F210" s="16" t="s">
        <v>160</v>
      </c>
      <c r="G210" s="68" t="s">
        <v>13</v>
      </c>
      <c r="H210" s="16" t="s">
        <v>863</v>
      </c>
      <c r="I210" s="16" t="s">
        <v>175</v>
      </c>
      <c r="J210" s="71" t="s">
        <v>41</v>
      </c>
      <c r="K210" s="68" t="s">
        <v>13</v>
      </c>
      <c r="L210" s="16" t="s">
        <v>864</v>
      </c>
      <c r="M210" s="16" t="s">
        <v>856</v>
      </c>
      <c r="N210" s="68" t="s">
        <v>24</v>
      </c>
      <c r="O210" s="68" t="s">
        <v>15</v>
      </c>
      <c r="P210" s="16" t="s">
        <v>263</v>
      </c>
      <c r="Q210" s="69" t="s">
        <v>264</v>
      </c>
      <c r="R210" s="16"/>
      <c r="S210" s="16"/>
      <c r="T210" s="16"/>
      <c r="U210" s="16"/>
      <c r="V210" s="16"/>
      <c r="W210" s="16"/>
      <c r="X210" s="16"/>
      <c r="Y210" s="16"/>
      <c r="Z210" s="16"/>
      <c r="AA210" s="16"/>
      <c r="AB210" s="16"/>
      <c r="AC210" s="16"/>
      <c r="AD210" s="16"/>
      <c r="AE210" s="16"/>
      <c r="AF210" s="16"/>
      <c r="AG210" s="16"/>
      <c r="AH210" s="16"/>
      <c r="AI210" s="16"/>
      <c r="AJ210" s="16"/>
      <c r="AK210" s="16"/>
    </row>
    <row r="211" ht="15.75" customHeight="1">
      <c r="A211" s="73">
        <v>44670.64462832176</v>
      </c>
      <c r="B211" s="16" t="s">
        <v>9</v>
      </c>
      <c r="C211" s="67" t="s">
        <v>10</v>
      </c>
      <c r="D211" s="68" t="s">
        <v>30</v>
      </c>
      <c r="E211" s="16" t="s">
        <v>199</v>
      </c>
      <c r="F211" s="16" t="s">
        <v>865</v>
      </c>
      <c r="G211" s="74">
        <v>0.0</v>
      </c>
      <c r="H211" s="16" t="s">
        <v>866</v>
      </c>
      <c r="I211" s="16" t="s">
        <v>16</v>
      </c>
      <c r="J211" s="71" t="s">
        <v>41</v>
      </c>
      <c r="K211" s="71" t="s">
        <v>41</v>
      </c>
      <c r="L211" s="16" t="s">
        <v>238</v>
      </c>
      <c r="M211" s="16" t="s">
        <v>867</v>
      </c>
      <c r="N211" s="68" t="s">
        <v>15</v>
      </c>
      <c r="O211" s="68" t="s">
        <v>16</v>
      </c>
      <c r="P211" s="16" t="s">
        <v>868</v>
      </c>
      <c r="Q211" s="69" t="s">
        <v>869</v>
      </c>
      <c r="R211" s="16"/>
      <c r="S211" s="16"/>
      <c r="T211" s="16"/>
      <c r="U211" s="16"/>
      <c r="V211" s="16"/>
      <c r="W211" s="16"/>
      <c r="X211" s="16"/>
      <c r="Y211" s="16"/>
      <c r="Z211" s="16"/>
      <c r="AA211" s="16"/>
      <c r="AB211" s="16"/>
      <c r="AC211" s="16"/>
      <c r="AD211" s="16"/>
      <c r="AE211" s="16"/>
      <c r="AF211" s="16"/>
      <c r="AG211" s="16"/>
      <c r="AH211" s="16"/>
      <c r="AI211" s="16"/>
      <c r="AJ211" s="16"/>
      <c r="AK211" s="16"/>
    </row>
    <row r="212" ht="15.75" customHeight="1">
      <c r="A212" s="73">
        <v>44670.73552819445</v>
      </c>
      <c r="B212" s="16" t="s">
        <v>35</v>
      </c>
      <c r="C212" s="67" t="s">
        <v>10</v>
      </c>
      <c r="D212" s="68" t="s">
        <v>11</v>
      </c>
      <c r="E212" s="16" t="s">
        <v>235</v>
      </c>
      <c r="F212" s="16" t="s">
        <v>452</v>
      </c>
      <c r="G212" s="71" t="s">
        <v>34</v>
      </c>
      <c r="H212" s="16" t="s">
        <v>870</v>
      </c>
      <c r="I212" s="16" t="s">
        <v>16</v>
      </c>
      <c r="J212" s="71" t="s">
        <v>23</v>
      </c>
      <c r="K212" s="71" t="s">
        <v>14</v>
      </c>
      <c r="L212" s="16" t="s">
        <v>419</v>
      </c>
      <c r="M212" s="16" t="s">
        <v>871</v>
      </c>
      <c r="N212" s="68" t="s">
        <v>15</v>
      </c>
      <c r="O212" s="68" t="s">
        <v>16</v>
      </c>
      <c r="P212" s="16" t="s">
        <v>872</v>
      </c>
      <c r="Q212" s="30" t="s">
        <v>873</v>
      </c>
      <c r="R212" s="16"/>
      <c r="S212" s="16"/>
      <c r="T212" s="16"/>
      <c r="U212" s="16"/>
      <c r="V212" s="16"/>
      <c r="W212" s="16"/>
      <c r="X212" s="16"/>
      <c r="Y212" s="16"/>
      <c r="Z212" s="16"/>
      <c r="AA212" s="16"/>
      <c r="AB212" s="16"/>
      <c r="AC212" s="16"/>
      <c r="AD212" s="16"/>
      <c r="AE212" s="16"/>
      <c r="AF212" s="16"/>
      <c r="AG212" s="16"/>
      <c r="AH212" s="16"/>
      <c r="AI212" s="16"/>
      <c r="AJ212" s="16"/>
      <c r="AK212" s="16"/>
    </row>
    <row r="213" ht="15.75" customHeight="1">
      <c r="A213" s="73">
        <v>44670.76013908564</v>
      </c>
      <c r="B213" s="16" t="s">
        <v>21</v>
      </c>
      <c r="C213" s="67" t="s">
        <v>10</v>
      </c>
      <c r="D213" s="68" t="s">
        <v>11</v>
      </c>
      <c r="E213" s="16" t="s">
        <v>159</v>
      </c>
      <c r="F213" s="16" t="s">
        <v>696</v>
      </c>
      <c r="G213" s="68" t="s">
        <v>13</v>
      </c>
      <c r="H213" s="16" t="s">
        <v>874</v>
      </c>
      <c r="I213" s="16" t="s">
        <v>175</v>
      </c>
      <c r="J213" s="68" t="s">
        <v>13</v>
      </c>
      <c r="K213" s="71" t="s">
        <v>14</v>
      </c>
      <c r="L213" s="16" t="s">
        <v>875</v>
      </c>
      <c r="M213" s="16" t="s">
        <v>876</v>
      </c>
      <c r="N213" s="68" t="s">
        <v>24</v>
      </c>
      <c r="O213" s="68" t="s">
        <v>16</v>
      </c>
      <c r="P213" s="16" t="s">
        <v>251</v>
      </c>
      <c r="Q213" s="69" t="s">
        <v>877</v>
      </c>
      <c r="R213" s="16"/>
      <c r="S213" s="16"/>
      <c r="T213" s="16"/>
      <c r="U213" s="16"/>
      <c r="V213" s="16"/>
      <c r="W213" s="16"/>
      <c r="X213" s="16"/>
      <c r="Y213" s="16"/>
      <c r="Z213" s="16"/>
      <c r="AA213" s="16"/>
      <c r="AB213" s="16"/>
      <c r="AC213" s="16"/>
      <c r="AD213" s="16"/>
      <c r="AE213" s="16"/>
      <c r="AF213" s="16"/>
      <c r="AG213" s="16"/>
      <c r="AH213" s="16"/>
      <c r="AI213" s="16"/>
      <c r="AJ213" s="16"/>
      <c r="AK213" s="16"/>
    </row>
    <row r="214" ht="15.75" customHeight="1">
      <c r="A214" s="73">
        <v>44670.772463368055</v>
      </c>
      <c r="B214" s="16" t="s">
        <v>9</v>
      </c>
      <c r="C214" s="67" t="s">
        <v>10</v>
      </c>
      <c r="D214" s="68" t="s">
        <v>878</v>
      </c>
      <c r="E214" s="16" t="s">
        <v>190</v>
      </c>
      <c r="F214" s="16" t="s">
        <v>310</v>
      </c>
      <c r="G214" s="71" t="s">
        <v>23</v>
      </c>
      <c r="H214" s="16" t="s">
        <v>879</v>
      </c>
      <c r="I214" s="16" t="s">
        <v>175</v>
      </c>
      <c r="J214" s="71" t="s">
        <v>23</v>
      </c>
      <c r="K214" s="71" t="s">
        <v>23</v>
      </c>
      <c r="L214" s="16" t="s">
        <v>269</v>
      </c>
      <c r="M214" s="16" t="s">
        <v>175</v>
      </c>
      <c r="N214" s="68" t="s">
        <v>16</v>
      </c>
      <c r="O214" s="68" t="s">
        <v>15</v>
      </c>
      <c r="P214" s="16" t="s">
        <v>178</v>
      </c>
      <c r="Q214" s="69" t="s">
        <v>175</v>
      </c>
      <c r="R214" s="16"/>
      <c r="S214" s="16"/>
      <c r="T214" s="16"/>
      <c r="U214" s="16"/>
      <c r="V214" s="16"/>
      <c r="W214" s="16"/>
      <c r="X214" s="16"/>
      <c r="Y214" s="16"/>
      <c r="Z214" s="16"/>
      <c r="AA214" s="16"/>
      <c r="AB214" s="16"/>
      <c r="AC214" s="16"/>
      <c r="AD214" s="16"/>
      <c r="AE214" s="16"/>
      <c r="AF214" s="16"/>
      <c r="AG214" s="16"/>
      <c r="AH214" s="16"/>
      <c r="AI214" s="16"/>
      <c r="AJ214" s="16"/>
      <c r="AK214" s="16"/>
    </row>
    <row r="215" ht="15.75" customHeight="1">
      <c r="A215" s="73">
        <v>44670.79844385417</v>
      </c>
      <c r="B215" s="16" t="s">
        <v>9</v>
      </c>
      <c r="C215" s="67" t="s">
        <v>10</v>
      </c>
      <c r="D215" s="68" t="s">
        <v>30</v>
      </c>
      <c r="E215" s="16" t="s">
        <v>190</v>
      </c>
      <c r="F215" s="16" t="s">
        <v>467</v>
      </c>
      <c r="G215" s="74">
        <v>0.0</v>
      </c>
      <c r="H215" s="16" t="s">
        <v>880</v>
      </c>
      <c r="I215" s="16" t="s">
        <v>16</v>
      </c>
      <c r="J215" s="71" t="s">
        <v>23</v>
      </c>
      <c r="K215" s="68" t="s">
        <v>13</v>
      </c>
      <c r="L215" s="16" t="s">
        <v>269</v>
      </c>
      <c r="M215" s="16" t="s">
        <v>175</v>
      </c>
      <c r="N215" s="68" t="s">
        <v>16</v>
      </c>
      <c r="O215" s="68" t="s">
        <v>16</v>
      </c>
      <c r="P215" s="16" t="s">
        <v>178</v>
      </c>
      <c r="Q215" s="69" t="s">
        <v>881</v>
      </c>
      <c r="R215" s="16"/>
      <c r="S215" s="16"/>
      <c r="T215" s="16"/>
      <c r="U215" s="16"/>
      <c r="V215" s="16"/>
      <c r="W215" s="16"/>
      <c r="X215" s="16"/>
      <c r="Y215" s="16"/>
      <c r="Z215" s="16"/>
      <c r="AA215" s="16"/>
      <c r="AB215" s="16"/>
      <c r="AC215" s="16"/>
      <c r="AD215" s="16"/>
      <c r="AE215" s="16"/>
      <c r="AF215" s="16"/>
      <c r="AG215" s="16"/>
      <c r="AH215" s="16"/>
      <c r="AI215" s="16"/>
      <c r="AJ215" s="16"/>
      <c r="AK215" s="16"/>
    </row>
    <row r="216" ht="15.75" customHeight="1">
      <c r="A216" s="73">
        <v>44670.86971201389</v>
      </c>
      <c r="B216" s="16" t="s">
        <v>21</v>
      </c>
      <c r="C216" s="67" t="s">
        <v>10</v>
      </c>
      <c r="D216" s="68" t="s">
        <v>30</v>
      </c>
      <c r="E216" s="16" t="s">
        <v>190</v>
      </c>
      <c r="F216" s="16" t="s">
        <v>627</v>
      </c>
      <c r="G216" s="74">
        <v>0.0</v>
      </c>
      <c r="H216" s="16" t="s">
        <v>225</v>
      </c>
      <c r="I216" s="16" t="s">
        <v>175</v>
      </c>
      <c r="J216" s="71" t="s">
        <v>41</v>
      </c>
      <c r="K216" s="71" t="s">
        <v>41</v>
      </c>
      <c r="L216" s="16" t="s">
        <v>269</v>
      </c>
      <c r="M216" s="16" t="s">
        <v>882</v>
      </c>
      <c r="N216" s="68" t="s">
        <v>16</v>
      </c>
      <c r="O216" s="68" t="s">
        <v>15</v>
      </c>
      <c r="P216" s="16" t="s">
        <v>315</v>
      </c>
      <c r="Q216" s="69" t="s">
        <v>883</v>
      </c>
      <c r="R216" s="16"/>
      <c r="S216" s="16"/>
      <c r="T216" s="16"/>
      <c r="U216" s="16"/>
      <c r="V216" s="16"/>
      <c r="W216" s="16"/>
      <c r="X216" s="16"/>
      <c r="Y216" s="16"/>
      <c r="Z216" s="16"/>
      <c r="AA216" s="16"/>
      <c r="AB216" s="16"/>
      <c r="AC216" s="16"/>
      <c r="AD216" s="16"/>
      <c r="AE216" s="16"/>
      <c r="AF216" s="16"/>
      <c r="AG216" s="16"/>
      <c r="AH216" s="16"/>
      <c r="AI216" s="16"/>
      <c r="AJ216" s="16"/>
      <c r="AK216" s="16"/>
    </row>
    <row r="217" ht="15.75" customHeight="1">
      <c r="A217" s="73">
        <v>44670.89181482639</v>
      </c>
      <c r="B217" s="16" t="s">
        <v>21</v>
      </c>
      <c r="C217" s="67" t="s">
        <v>10</v>
      </c>
      <c r="D217" s="68" t="s">
        <v>30</v>
      </c>
      <c r="E217" s="16" t="s">
        <v>884</v>
      </c>
      <c r="F217" s="16" t="s">
        <v>39</v>
      </c>
      <c r="G217" s="74">
        <v>0.0</v>
      </c>
      <c r="H217" s="16" t="s">
        <v>476</v>
      </c>
      <c r="I217" s="16" t="s">
        <v>16</v>
      </c>
      <c r="J217" s="74">
        <v>0.0</v>
      </c>
      <c r="K217" s="74">
        <v>0.0</v>
      </c>
      <c r="L217" s="16" t="s">
        <v>476</v>
      </c>
      <c r="M217" s="16" t="s">
        <v>476</v>
      </c>
      <c r="N217" s="68" t="s">
        <v>16</v>
      </c>
      <c r="O217" s="68" t="s">
        <v>16</v>
      </c>
      <c r="P217" s="16" t="s">
        <v>885</v>
      </c>
      <c r="Q217" s="69" t="s">
        <v>476</v>
      </c>
      <c r="R217" s="16"/>
      <c r="S217" s="16"/>
      <c r="T217" s="16"/>
      <c r="U217" s="16"/>
      <c r="V217" s="16"/>
      <c r="W217" s="16"/>
      <c r="X217" s="16"/>
      <c r="Y217" s="16"/>
      <c r="Z217" s="16"/>
      <c r="AA217" s="16"/>
      <c r="AB217" s="16"/>
      <c r="AC217" s="16"/>
      <c r="AD217" s="16"/>
      <c r="AE217" s="16"/>
      <c r="AF217" s="16"/>
      <c r="AG217" s="16"/>
      <c r="AH217" s="16"/>
      <c r="AI217" s="16"/>
      <c r="AJ217" s="16"/>
      <c r="AK217" s="16"/>
    </row>
    <row r="218" ht="15.75" customHeight="1">
      <c r="A218" s="73">
        <v>44670.89662189815</v>
      </c>
      <c r="B218" s="16" t="s">
        <v>9</v>
      </c>
      <c r="C218" s="67" t="s">
        <v>10</v>
      </c>
      <c r="D218" s="68" t="s">
        <v>40</v>
      </c>
      <c r="E218" s="16" t="s">
        <v>174</v>
      </c>
      <c r="F218" s="16" t="s">
        <v>343</v>
      </c>
      <c r="G218" s="71" t="s">
        <v>34</v>
      </c>
      <c r="H218" s="16" t="s">
        <v>886</v>
      </c>
      <c r="I218" s="16" t="s">
        <v>175</v>
      </c>
      <c r="J218" s="71" t="s">
        <v>41</v>
      </c>
      <c r="K218" s="71" t="s">
        <v>23</v>
      </c>
      <c r="L218" s="16" t="s">
        <v>887</v>
      </c>
      <c r="M218" s="16" t="s">
        <v>476</v>
      </c>
      <c r="N218" s="68" t="s">
        <v>16</v>
      </c>
      <c r="O218" s="68" t="s">
        <v>15</v>
      </c>
      <c r="P218" s="16" t="s">
        <v>302</v>
      </c>
      <c r="Q218" s="69" t="s">
        <v>888</v>
      </c>
      <c r="R218" s="16"/>
      <c r="S218" s="16"/>
      <c r="T218" s="16"/>
      <c r="U218" s="16"/>
      <c r="V218" s="16"/>
      <c r="W218" s="16"/>
      <c r="X218" s="16"/>
      <c r="Y218" s="16"/>
      <c r="Z218" s="16"/>
      <c r="AA218" s="16"/>
      <c r="AB218" s="16"/>
      <c r="AC218" s="16"/>
      <c r="AD218" s="16"/>
      <c r="AE218" s="16"/>
      <c r="AF218" s="16"/>
      <c r="AG218" s="16"/>
      <c r="AH218" s="30"/>
      <c r="AI218" s="30"/>
      <c r="AJ218" s="30"/>
      <c r="AK218" s="16"/>
    </row>
    <row r="219" ht="15.75" customHeight="1">
      <c r="A219" s="73">
        <v>44670.94720858797</v>
      </c>
      <c r="B219" s="16" t="s">
        <v>9</v>
      </c>
      <c r="C219" s="67" t="s">
        <v>10</v>
      </c>
      <c r="D219" s="68" t="s">
        <v>68</v>
      </c>
      <c r="E219" s="16" t="s">
        <v>235</v>
      </c>
      <c r="F219" s="16" t="s">
        <v>399</v>
      </c>
      <c r="G219" s="68" t="s">
        <v>13</v>
      </c>
      <c r="H219" s="16" t="s">
        <v>889</v>
      </c>
      <c r="I219" s="16" t="s">
        <v>175</v>
      </c>
      <c r="J219" s="68" t="s">
        <v>13</v>
      </c>
      <c r="K219" s="71" t="s">
        <v>23</v>
      </c>
      <c r="L219" s="16" t="s">
        <v>181</v>
      </c>
      <c r="M219" s="16" t="s">
        <v>890</v>
      </c>
      <c r="N219" s="68" t="s">
        <v>15</v>
      </c>
      <c r="O219" s="68" t="s">
        <v>15</v>
      </c>
      <c r="P219" s="16" t="s">
        <v>215</v>
      </c>
      <c r="Q219" s="69" t="s">
        <v>891</v>
      </c>
      <c r="R219" s="16"/>
      <c r="S219" s="16"/>
      <c r="T219" s="16"/>
      <c r="U219" s="16"/>
      <c r="V219" s="16"/>
      <c r="W219" s="16"/>
      <c r="X219" s="16"/>
      <c r="Y219" s="16"/>
      <c r="Z219" s="16"/>
      <c r="AA219" s="16"/>
      <c r="AB219" s="16"/>
      <c r="AC219" s="16"/>
      <c r="AD219" s="16"/>
      <c r="AE219" s="16"/>
      <c r="AF219" s="16"/>
      <c r="AG219" s="16"/>
      <c r="AH219" s="16"/>
      <c r="AI219" s="16"/>
      <c r="AJ219" s="16"/>
      <c r="AK219" s="16"/>
    </row>
    <row r="220" ht="15.75" customHeight="1">
      <c r="A220" s="73">
        <v>44671.00650033564</v>
      </c>
      <c r="B220" s="16" t="s">
        <v>35</v>
      </c>
      <c r="C220" s="67" t="s">
        <v>10</v>
      </c>
      <c r="D220" s="68" t="s">
        <v>66</v>
      </c>
      <c r="E220" s="16" t="s">
        <v>235</v>
      </c>
      <c r="F220" s="16" t="s">
        <v>310</v>
      </c>
      <c r="G220" s="68" t="s">
        <v>13</v>
      </c>
      <c r="H220" s="16" t="s">
        <v>892</v>
      </c>
      <c r="I220" s="16" t="s">
        <v>16</v>
      </c>
      <c r="J220" s="71" t="s">
        <v>23</v>
      </c>
      <c r="K220" s="68" t="s">
        <v>13</v>
      </c>
      <c r="L220" s="16" t="s">
        <v>493</v>
      </c>
      <c r="M220" s="16" t="s">
        <v>893</v>
      </c>
      <c r="N220" s="68" t="s">
        <v>24</v>
      </c>
      <c r="O220" s="68" t="s">
        <v>15</v>
      </c>
      <c r="P220" s="16" t="s">
        <v>178</v>
      </c>
      <c r="Q220" s="69" t="s">
        <v>894</v>
      </c>
      <c r="R220" s="16"/>
      <c r="S220" s="16"/>
      <c r="T220" s="16"/>
      <c r="U220" s="16"/>
      <c r="V220" s="16"/>
      <c r="W220" s="16"/>
      <c r="X220" s="16"/>
      <c r="Y220" s="16"/>
      <c r="Z220" s="16"/>
      <c r="AA220" s="16"/>
      <c r="AB220" s="16"/>
      <c r="AC220" s="16"/>
      <c r="AD220" s="16"/>
      <c r="AE220" s="16"/>
      <c r="AF220" s="16"/>
      <c r="AG220" s="16"/>
      <c r="AH220" s="16"/>
      <c r="AI220" s="16"/>
      <c r="AJ220" s="16"/>
      <c r="AK220" s="16"/>
    </row>
    <row r="221" ht="15.75" customHeight="1">
      <c r="A221" s="73">
        <v>44671.37394851852</v>
      </c>
      <c r="B221" s="16" t="s">
        <v>21</v>
      </c>
      <c r="C221" s="67" t="s">
        <v>10</v>
      </c>
      <c r="D221" s="68" t="s">
        <v>11</v>
      </c>
      <c r="E221" s="16" t="s">
        <v>159</v>
      </c>
      <c r="F221" s="16" t="s">
        <v>27</v>
      </c>
      <c r="G221" s="74">
        <v>0.0</v>
      </c>
      <c r="H221" s="16" t="s">
        <v>895</v>
      </c>
      <c r="I221" s="16" t="s">
        <v>175</v>
      </c>
      <c r="J221" s="68" t="s">
        <v>13</v>
      </c>
      <c r="K221" s="68" t="s">
        <v>13</v>
      </c>
      <c r="L221" s="16" t="s">
        <v>181</v>
      </c>
      <c r="M221" s="16" t="s">
        <v>620</v>
      </c>
      <c r="N221" s="68" t="s">
        <v>16</v>
      </c>
      <c r="O221" s="68" t="s">
        <v>16</v>
      </c>
      <c r="P221" s="16" t="s">
        <v>263</v>
      </c>
      <c r="Q221" s="69" t="s">
        <v>896</v>
      </c>
      <c r="R221" s="16"/>
      <c r="S221" s="16"/>
      <c r="T221" s="16"/>
      <c r="U221" s="16"/>
      <c r="V221" s="16"/>
      <c r="W221" s="16"/>
      <c r="X221" s="16"/>
      <c r="Y221" s="16"/>
      <c r="Z221" s="16"/>
      <c r="AA221" s="16"/>
      <c r="AB221" s="16"/>
      <c r="AC221" s="16"/>
      <c r="AD221" s="16"/>
      <c r="AE221" s="16"/>
      <c r="AF221" s="16"/>
      <c r="AG221" s="16"/>
      <c r="AH221" s="16"/>
      <c r="AI221" s="16"/>
      <c r="AJ221" s="16"/>
      <c r="AK221" s="16"/>
    </row>
    <row r="222" ht="15.75" customHeight="1">
      <c r="A222" s="73">
        <v>44671.4292325</v>
      </c>
      <c r="B222" s="16" t="s">
        <v>9</v>
      </c>
      <c r="C222" s="67" t="s">
        <v>10</v>
      </c>
      <c r="D222" s="68" t="s">
        <v>11</v>
      </c>
      <c r="E222" s="16" t="s">
        <v>159</v>
      </c>
      <c r="F222" s="16" t="s">
        <v>554</v>
      </c>
      <c r="G222" s="71" t="s">
        <v>23</v>
      </c>
      <c r="H222" s="16" t="s">
        <v>557</v>
      </c>
      <c r="I222" s="16" t="s">
        <v>175</v>
      </c>
      <c r="J222" s="71" t="s">
        <v>14</v>
      </c>
      <c r="K222" s="71" t="s">
        <v>41</v>
      </c>
      <c r="L222" s="16" t="s">
        <v>269</v>
      </c>
      <c r="M222" s="16" t="s">
        <v>897</v>
      </c>
      <c r="N222" s="68" t="s">
        <v>15</v>
      </c>
      <c r="O222" s="68" t="s">
        <v>15</v>
      </c>
      <c r="P222" s="16" t="s">
        <v>549</v>
      </c>
      <c r="Q222" s="69" t="s">
        <v>198</v>
      </c>
      <c r="R222" s="16"/>
      <c r="S222" s="16"/>
      <c r="T222" s="16"/>
      <c r="U222" s="16"/>
      <c r="V222" s="16"/>
      <c r="W222" s="16"/>
      <c r="X222" s="16"/>
      <c r="Y222" s="16"/>
      <c r="Z222" s="16"/>
      <c r="AA222" s="16"/>
      <c r="AB222" s="16"/>
      <c r="AC222" s="16"/>
      <c r="AD222" s="16"/>
      <c r="AE222" s="16"/>
      <c r="AF222" s="16"/>
      <c r="AG222" s="16"/>
      <c r="AH222" s="16"/>
      <c r="AI222" s="16"/>
      <c r="AJ222" s="16"/>
      <c r="AK222" s="16"/>
    </row>
    <row r="223" ht="15.75" customHeight="1">
      <c r="A223" s="73">
        <v>44671.43705197917</v>
      </c>
      <c r="B223" s="16" t="s">
        <v>21</v>
      </c>
      <c r="C223" s="67" t="s">
        <v>10</v>
      </c>
      <c r="D223" s="68" t="s">
        <v>30</v>
      </c>
      <c r="E223" s="16" t="s">
        <v>159</v>
      </c>
      <c r="F223" s="16" t="s">
        <v>160</v>
      </c>
      <c r="G223" s="71" t="s">
        <v>34</v>
      </c>
      <c r="H223" s="16" t="s">
        <v>898</v>
      </c>
      <c r="I223" s="16" t="s">
        <v>175</v>
      </c>
      <c r="J223" s="71" t="s">
        <v>41</v>
      </c>
      <c r="K223" s="71" t="s">
        <v>41</v>
      </c>
      <c r="L223" s="16" t="s">
        <v>181</v>
      </c>
      <c r="M223" s="16" t="s">
        <v>899</v>
      </c>
      <c r="N223" s="68" t="s">
        <v>15</v>
      </c>
      <c r="O223" s="68" t="s">
        <v>15</v>
      </c>
      <c r="P223" s="16" t="s">
        <v>552</v>
      </c>
      <c r="Q223" s="69" t="s">
        <v>621</v>
      </c>
      <c r="R223" s="16"/>
      <c r="S223" s="16"/>
      <c r="T223" s="16"/>
      <c r="U223" s="16"/>
      <c r="V223" s="16"/>
      <c r="W223" s="16"/>
      <c r="X223" s="16"/>
      <c r="Y223" s="16"/>
      <c r="Z223" s="16"/>
      <c r="AA223" s="16"/>
      <c r="AB223" s="16"/>
      <c r="AC223" s="16"/>
      <c r="AD223" s="16"/>
      <c r="AE223" s="16"/>
      <c r="AF223" s="16"/>
      <c r="AG223" s="16"/>
      <c r="AH223" s="16"/>
      <c r="AI223" s="16"/>
      <c r="AJ223" s="16"/>
      <c r="AK223" s="16"/>
    </row>
    <row r="224" ht="15.75" customHeight="1">
      <c r="A224" s="73">
        <v>44671.438830810184</v>
      </c>
      <c r="B224" s="16" t="s">
        <v>35</v>
      </c>
      <c r="C224" s="67" t="s">
        <v>10</v>
      </c>
      <c r="D224" s="68" t="s">
        <v>30</v>
      </c>
      <c r="E224" s="16" t="s">
        <v>190</v>
      </c>
      <c r="F224" s="16" t="s">
        <v>42</v>
      </c>
      <c r="G224" s="71" t="s">
        <v>34</v>
      </c>
      <c r="H224" s="16" t="s">
        <v>900</v>
      </c>
      <c r="I224" s="16" t="s">
        <v>15</v>
      </c>
      <c r="J224" s="71" t="s">
        <v>14</v>
      </c>
      <c r="K224" s="71" t="s">
        <v>41</v>
      </c>
      <c r="L224" s="16" t="s">
        <v>339</v>
      </c>
      <c r="M224" s="16" t="s">
        <v>266</v>
      </c>
      <c r="N224" s="68" t="s">
        <v>16</v>
      </c>
      <c r="O224" s="68" t="s">
        <v>15</v>
      </c>
      <c r="P224" s="16" t="s">
        <v>240</v>
      </c>
      <c r="Q224" s="69" t="s">
        <v>901</v>
      </c>
      <c r="R224" s="16"/>
      <c r="S224" s="16"/>
      <c r="T224" s="16"/>
      <c r="U224" s="16"/>
      <c r="V224" s="16"/>
      <c r="W224" s="16"/>
      <c r="X224" s="16"/>
      <c r="Y224" s="16"/>
      <c r="Z224" s="16"/>
      <c r="AA224" s="16"/>
      <c r="AB224" s="16"/>
      <c r="AC224" s="16"/>
      <c r="AD224" s="16"/>
      <c r="AE224" s="16"/>
      <c r="AF224" s="16"/>
      <c r="AG224" s="16"/>
      <c r="AH224" s="16"/>
      <c r="AI224" s="16"/>
      <c r="AJ224" s="16"/>
      <c r="AK224" s="16"/>
    </row>
    <row r="225" ht="15.75" customHeight="1">
      <c r="A225" s="73">
        <v>44671.44953277778</v>
      </c>
      <c r="B225" s="16" t="s">
        <v>9</v>
      </c>
      <c r="C225" s="67" t="s">
        <v>10</v>
      </c>
      <c r="D225" s="68" t="s">
        <v>30</v>
      </c>
      <c r="E225" s="16" t="s">
        <v>190</v>
      </c>
      <c r="F225" s="16" t="s">
        <v>259</v>
      </c>
      <c r="G225" s="71" t="s">
        <v>23</v>
      </c>
      <c r="H225" s="16" t="s">
        <v>902</v>
      </c>
      <c r="I225" s="16" t="s">
        <v>16</v>
      </c>
      <c r="J225" s="68" t="s">
        <v>13</v>
      </c>
      <c r="K225" s="68" t="s">
        <v>13</v>
      </c>
      <c r="L225" s="16" t="s">
        <v>419</v>
      </c>
      <c r="M225" s="16" t="s">
        <v>903</v>
      </c>
      <c r="N225" s="68" t="s">
        <v>24</v>
      </c>
      <c r="O225" s="68" t="s">
        <v>16</v>
      </c>
      <c r="P225" s="16" t="s">
        <v>820</v>
      </c>
      <c r="Q225" s="69" t="s">
        <v>904</v>
      </c>
      <c r="R225" s="16"/>
      <c r="S225" s="16"/>
      <c r="T225" s="16"/>
      <c r="U225" s="16"/>
      <c r="V225" s="16"/>
      <c r="W225" s="16"/>
      <c r="X225" s="16"/>
      <c r="Y225" s="16"/>
      <c r="Z225" s="16"/>
      <c r="AA225" s="16"/>
      <c r="AB225" s="16"/>
      <c r="AC225" s="16"/>
      <c r="AD225" s="16"/>
      <c r="AE225" s="16"/>
      <c r="AF225" s="16"/>
      <c r="AG225" s="30"/>
      <c r="AH225" s="30"/>
      <c r="AI225" s="30"/>
      <c r="AJ225" s="30"/>
      <c r="AK225" s="30"/>
    </row>
    <row r="226" ht="15.75" customHeight="1">
      <c r="A226" s="73">
        <v>44671.45518503472</v>
      </c>
      <c r="B226" s="16" t="s">
        <v>9</v>
      </c>
      <c r="C226" s="67" t="s">
        <v>10</v>
      </c>
      <c r="D226" s="68" t="s">
        <v>905</v>
      </c>
      <c r="E226" s="16" t="s">
        <v>190</v>
      </c>
      <c r="F226" s="16" t="s">
        <v>27</v>
      </c>
      <c r="G226" s="68" t="s">
        <v>13</v>
      </c>
      <c r="H226" s="16" t="s">
        <v>237</v>
      </c>
      <c r="I226" s="16" t="s">
        <v>15</v>
      </c>
      <c r="J226" s="71" t="s">
        <v>23</v>
      </c>
      <c r="K226" s="74">
        <v>0.0</v>
      </c>
      <c r="L226" s="16" t="s">
        <v>286</v>
      </c>
      <c r="M226" s="16" t="s">
        <v>237</v>
      </c>
      <c r="N226" s="68" t="s">
        <v>15</v>
      </c>
      <c r="O226" s="68" t="s">
        <v>16</v>
      </c>
      <c r="P226" s="16" t="s">
        <v>477</v>
      </c>
      <c r="Q226" s="69" t="s">
        <v>906</v>
      </c>
      <c r="R226" s="16"/>
      <c r="S226" s="16"/>
      <c r="T226" s="16"/>
      <c r="U226" s="16"/>
      <c r="V226" s="16"/>
      <c r="W226" s="16"/>
      <c r="X226" s="16"/>
      <c r="Y226" s="16"/>
      <c r="Z226" s="16"/>
      <c r="AA226" s="16"/>
      <c r="AB226" s="16"/>
      <c r="AC226" s="16"/>
      <c r="AD226" s="16"/>
      <c r="AE226" s="16"/>
      <c r="AF226" s="16"/>
      <c r="AG226" s="16"/>
      <c r="AH226" s="30"/>
      <c r="AI226" s="30"/>
      <c r="AJ226" s="30"/>
      <c r="AK226" s="16"/>
    </row>
    <row r="227" ht="15.75" customHeight="1">
      <c r="A227" s="73">
        <v>44671.488086122685</v>
      </c>
      <c r="B227" s="16" t="s">
        <v>21</v>
      </c>
      <c r="C227" s="67" t="s">
        <v>10</v>
      </c>
      <c r="D227" s="68" t="s">
        <v>11</v>
      </c>
      <c r="E227" s="16" t="s">
        <v>190</v>
      </c>
      <c r="F227" s="16" t="s">
        <v>236</v>
      </c>
      <c r="G227" s="71" t="s">
        <v>12</v>
      </c>
      <c r="H227" s="16" t="s">
        <v>907</v>
      </c>
      <c r="I227" s="16" t="s">
        <v>15</v>
      </c>
      <c r="J227" s="71" t="s">
        <v>14</v>
      </c>
      <c r="K227" s="71" t="s">
        <v>41</v>
      </c>
      <c r="L227" s="16" t="s">
        <v>300</v>
      </c>
      <c r="M227" s="16" t="s">
        <v>646</v>
      </c>
      <c r="N227" s="68" t="s">
        <v>16</v>
      </c>
      <c r="O227" s="68" t="s">
        <v>16</v>
      </c>
      <c r="P227" s="16" t="s">
        <v>839</v>
      </c>
      <c r="Q227" s="69" t="s">
        <v>198</v>
      </c>
      <c r="R227" s="16"/>
      <c r="S227" s="16"/>
      <c r="T227" s="16"/>
      <c r="U227" s="16"/>
      <c r="V227" s="16"/>
      <c r="W227" s="16"/>
      <c r="X227" s="16"/>
      <c r="Y227" s="16"/>
      <c r="Z227" s="16"/>
      <c r="AA227" s="16"/>
      <c r="AB227" s="16"/>
      <c r="AC227" s="16"/>
      <c r="AD227" s="16"/>
      <c r="AE227" s="16"/>
      <c r="AF227" s="16"/>
      <c r="AG227" s="16"/>
      <c r="AH227" s="16"/>
      <c r="AI227" s="16"/>
      <c r="AJ227" s="16"/>
      <c r="AK227" s="16"/>
    </row>
    <row r="228" ht="15.75" customHeight="1">
      <c r="A228" s="73">
        <v>44671.508488796295</v>
      </c>
      <c r="B228" s="16" t="s">
        <v>21</v>
      </c>
      <c r="C228" s="67" t="s">
        <v>10</v>
      </c>
      <c r="D228" s="68" t="s">
        <v>11</v>
      </c>
      <c r="E228" s="16" t="s">
        <v>159</v>
      </c>
      <c r="F228" s="16" t="s">
        <v>152</v>
      </c>
      <c r="G228" s="71" t="s">
        <v>34</v>
      </c>
      <c r="H228" s="16" t="s">
        <v>908</v>
      </c>
      <c r="I228" s="16" t="s">
        <v>15</v>
      </c>
      <c r="J228" s="71" t="s">
        <v>41</v>
      </c>
      <c r="K228" s="71" t="s">
        <v>41</v>
      </c>
      <c r="L228" s="16" t="s">
        <v>275</v>
      </c>
      <c r="M228" s="16" t="s">
        <v>909</v>
      </c>
      <c r="N228" s="68" t="s">
        <v>15</v>
      </c>
      <c r="O228" s="68" t="s">
        <v>15</v>
      </c>
      <c r="P228" s="16" t="s">
        <v>156</v>
      </c>
      <c r="Q228" s="30" t="s">
        <v>910</v>
      </c>
      <c r="R228" s="30"/>
      <c r="S228" s="30"/>
      <c r="T228" s="16"/>
      <c r="U228" s="16"/>
      <c r="V228" s="16"/>
      <c r="W228" s="16"/>
      <c r="X228" s="16"/>
      <c r="Y228" s="16"/>
      <c r="Z228" s="16"/>
      <c r="AA228" s="16"/>
      <c r="AB228" s="16"/>
      <c r="AC228" s="16"/>
      <c r="AD228" s="16"/>
      <c r="AE228" s="16"/>
      <c r="AF228" s="16"/>
      <c r="AG228" s="16"/>
      <c r="AH228" s="16"/>
      <c r="AI228" s="16"/>
      <c r="AJ228" s="16"/>
      <c r="AK228" s="16"/>
    </row>
    <row r="229" ht="15.75" customHeight="1">
      <c r="A229" s="73">
        <v>44671.50855180556</v>
      </c>
      <c r="B229" s="16" t="s">
        <v>9</v>
      </c>
      <c r="C229" s="67" t="s">
        <v>10</v>
      </c>
      <c r="D229" s="68" t="s">
        <v>68</v>
      </c>
      <c r="E229" s="16" t="s">
        <v>752</v>
      </c>
      <c r="F229" s="16" t="s">
        <v>39</v>
      </c>
      <c r="G229" s="68" t="s">
        <v>13</v>
      </c>
      <c r="H229" s="16" t="s">
        <v>225</v>
      </c>
      <c r="I229" s="16" t="s">
        <v>175</v>
      </c>
      <c r="J229" s="71" t="s">
        <v>14</v>
      </c>
      <c r="K229" s="71" t="s">
        <v>41</v>
      </c>
      <c r="L229" s="16" t="s">
        <v>196</v>
      </c>
      <c r="M229" s="16" t="s">
        <v>175</v>
      </c>
      <c r="N229" s="68" t="s">
        <v>24</v>
      </c>
      <c r="O229" s="68" t="s">
        <v>16</v>
      </c>
      <c r="P229" s="16" t="s">
        <v>495</v>
      </c>
      <c r="Q229" s="69" t="s">
        <v>175</v>
      </c>
      <c r="R229" s="16"/>
      <c r="S229" s="16"/>
      <c r="T229" s="16"/>
      <c r="U229" s="16"/>
      <c r="V229" s="16"/>
      <c r="W229" s="16"/>
      <c r="X229" s="16"/>
      <c r="Y229" s="16"/>
      <c r="Z229" s="16"/>
      <c r="AA229" s="16"/>
      <c r="AB229" s="16"/>
      <c r="AC229" s="16"/>
      <c r="AD229" s="16"/>
      <c r="AE229" s="16"/>
      <c r="AF229" s="16"/>
      <c r="AG229" s="16"/>
      <c r="AH229" s="16"/>
      <c r="AI229" s="16"/>
      <c r="AJ229" s="16"/>
      <c r="AK229" s="16"/>
    </row>
    <row r="230" ht="15.75" customHeight="1">
      <c r="A230" s="73">
        <v>44671.50896371528</v>
      </c>
      <c r="B230" s="16" t="s">
        <v>9</v>
      </c>
      <c r="C230" s="67" t="s">
        <v>10</v>
      </c>
      <c r="D230" s="68" t="s">
        <v>11</v>
      </c>
      <c r="E230" s="16" t="s">
        <v>190</v>
      </c>
      <c r="F230" s="16" t="s">
        <v>337</v>
      </c>
      <c r="G230" s="71" t="s">
        <v>23</v>
      </c>
      <c r="H230" s="16" t="s">
        <v>175</v>
      </c>
      <c r="I230" s="16" t="s">
        <v>175</v>
      </c>
      <c r="J230" s="71" t="s">
        <v>23</v>
      </c>
      <c r="K230" s="71" t="s">
        <v>14</v>
      </c>
      <c r="L230" s="16" t="s">
        <v>269</v>
      </c>
      <c r="M230" s="16" t="s">
        <v>911</v>
      </c>
      <c r="N230" s="68" t="s">
        <v>16</v>
      </c>
      <c r="O230" s="68" t="s">
        <v>15</v>
      </c>
      <c r="P230" s="16" t="s">
        <v>298</v>
      </c>
      <c r="Q230" s="69" t="s">
        <v>175</v>
      </c>
      <c r="R230" s="16"/>
      <c r="S230" s="16"/>
      <c r="T230" s="16"/>
      <c r="U230" s="16"/>
      <c r="V230" s="16"/>
      <c r="W230" s="16"/>
      <c r="X230" s="16"/>
      <c r="Y230" s="16"/>
      <c r="Z230" s="16"/>
      <c r="AA230" s="16"/>
      <c r="AB230" s="16"/>
      <c r="AC230" s="16"/>
      <c r="AD230" s="16"/>
      <c r="AE230" s="16"/>
      <c r="AF230" s="16"/>
      <c r="AG230" s="16"/>
      <c r="AH230" s="16"/>
      <c r="AI230" s="16"/>
      <c r="AJ230" s="16"/>
      <c r="AK230" s="16"/>
    </row>
    <row r="231" ht="15.75" customHeight="1">
      <c r="A231" s="73">
        <v>44671.509290393515</v>
      </c>
      <c r="B231" s="16" t="s">
        <v>9</v>
      </c>
      <c r="C231" s="67" t="s">
        <v>10</v>
      </c>
      <c r="D231" s="68" t="s">
        <v>11</v>
      </c>
      <c r="E231" s="16" t="s">
        <v>199</v>
      </c>
      <c r="F231" s="16" t="s">
        <v>912</v>
      </c>
      <c r="G231" s="68" t="s">
        <v>13</v>
      </c>
      <c r="H231" s="16" t="s">
        <v>476</v>
      </c>
      <c r="I231" s="16" t="s">
        <v>15</v>
      </c>
      <c r="J231" s="68" t="s">
        <v>13</v>
      </c>
      <c r="K231" s="71" t="s">
        <v>23</v>
      </c>
      <c r="L231" s="16" t="s">
        <v>913</v>
      </c>
      <c r="M231" s="16" t="s">
        <v>476</v>
      </c>
      <c r="N231" s="68" t="s">
        <v>16</v>
      </c>
      <c r="O231" s="68" t="s">
        <v>15</v>
      </c>
      <c r="P231" s="16" t="s">
        <v>263</v>
      </c>
      <c r="Q231" s="69" t="s">
        <v>476</v>
      </c>
      <c r="R231" s="16"/>
      <c r="S231" s="16"/>
      <c r="T231" s="16"/>
      <c r="U231" s="16"/>
      <c r="V231" s="16"/>
      <c r="W231" s="16"/>
      <c r="X231" s="16"/>
      <c r="Y231" s="16"/>
      <c r="Z231" s="16"/>
      <c r="AA231" s="16"/>
      <c r="AB231" s="16"/>
      <c r="AC231" s="16"/>
      <c r="AD231" s="16"/>
      <c r="AE231" s="16"/>
      <c r="AF231" s="16"/>
      <c r="AG231" s="16"/>
      <c r="AH231" s="16"/>
      <c r="AI231" s="16"/>
      <c r="AJ231" s="16"/>
      <c r="AK231" s="16"/>
    </row>
    <row r="232" ht="15.75" customHeight="1">
      <c r="A232" s="73">
        <v>44671.50961267361</v>
      </c>
      <c r="B232" s="16" t="s">
        <v>9</v>
      </c>
      <c r="C232" s="67" t="s">
        <v>10</v>
      </c>
      <c r="D232" s="68" t="s">
        <v>40</v>
      </c>
      <c r="E232" s="16" t="s">
        <v>166</v>
      </c>
      <c r="F232" s="16" t="s">
        <v>278</v>
      </c>
      <c r="G232" s="71" t="s">
        <v>34</v>
      </c>
      <c r="H232" s="16" t="s">
        <v>914</v>
      </c>
      <c r="I232" s="16" t="s">
        <v>15</v>
      </c>
      <c r="J232" s="71" t="s">
        <v>23</v>
      </c>
      <c r="K232" s="71" t="s">
        <v>41</v>
      </c>
      <c r="L232" s="16" t="s">
        <v>181</v>
      </c>
      <c r="M232" s="16" t="s">
        <v>225</v>
      </c>
      <c r="N232" s="68" t="s">
        <v>24</v>
      </c>
      <c r="O232" s="68" t="s">
        <v>15</v>
      </c>
      <c r="P232" s="16" t="s">
        <v>267</v>
      </c>
      <c r="Q232" s="69" t="s">
        <v>225</v>
      </c>
      <c r="R232" s="16"/>
      <c r="S232" s="16"/>
      <c r="T232" s="16"/>
      <c r="U232" s="16"/>
      <c r="V232" s="16"/>
      <c r="W232" s="16"/>
      <c r="X232" s="16"/>
      <c r="Y232" s="16"/>
      <c r="Z232" s="16"/>
      <c r="AA232" s="16"/>
      <c r="AB232" s="16"/>
      <c r="AC232" s="16"/>
      <c r="AD232" s="16"/>
      <c r="AE232" s="16"/>
      <c r="AF232" s="16"/>
      <c r="AG232" s="16"/>
      <c r="AH232" s="16"/>
      <c r="AI232" s="16"/>
      <c r="AJ232" s="16"/>
      <c r="AK232" s="16"/>
    </row>
    <row r="233" ht="15.75" customHeight="1">
      <c r="A233" s="73">
        <v>44671.510175601856</v>
      </c>
      <c r="B233" s="16" t="s">
        <v>21</v>
      </c>
      <c r="C233" s="67" t="s">
        <v>10</v>
      </c>
      <c r="D233" s="68" t="s">
        <v>30</v>
      </c>
      <c r="E233" s="16" t="s">
        <v>190</v>
      </c>
      <c r="F233" s="16" t="s">
        <v>725</v>
      </c>
      <c r="G233" s="74">
        <v>0.0</v>
      </c>
      <c r="H233" s="16" t="s">
        <v>915</v>
      </c>
      <c r="I233" s="16" t="s">
        <v>16</v>
      </c>
      <c r="J233" s="71" t="s">
        <v>41</v>
      </c>
      <c r="K233" s="68" t="s">
        <v>13</v>
      </c>
      <c r="L233" s="16" t="s">
        <v>196</v>
      </c>
      <c r="M233" s="16" t="s">
        <v>916</v>
      </c>
      <c r="N233" s="68" t="s">
        <v>16</v>
      </c>
      <c r="O233" s="68" t="s">
        <v>15</v>
      </c>
      <c r="P233" s="16" t="s">
        <v>263</v>
      </c>
      <c r="Q233" s="30" t="s">
        <v>268</v>
      </c>
      <c r="R233" s="16"/>
      <c r="S233" s="16"/>
      <c r="T233" s="16"/>
      <c r="U233" s="16"/>
      <c r="V233" s="16"/>
      <c r="W233" s="16"/>
      <c r="X233" s="16"/>
      <c r="Y233" s="16"/>
      <c r="Z233" s="16"/>
      <c r="AA233" s="16"/>
      <c r="AB233" s="16"/>
      <c r="AC233" s="16"/>
      <c r="AD233" s="16"/>
      <c r="AE233" s="16"/>
      <c r="AF233" s="16"/>
      <c r="AG233" s="16"/>
      <c r="AH233" s="16"/>
      <c r="AI233" s="16"/>
      <c r="AJ233" s="16"/>
      <c r="AK233" s="16"/>
    </row>
    <row r="234" ht="15.75" customHeight="1">
      <c r="A234" s="73">
        <v>44671.51095003472</v>
      </c>
      <c r="B234" s="16" t="s">
        <v>21</v>
      </c>
      <c r="C234" s="67" t="s">
        <v>10</v>
      </c>
      <c r="D234" s="68" t="s">
        <v>30</v>
      </c>
      <c r="E234" s="16" t="s">
        <v>656</v>
      </c>
      <c r="F234" s="16" t="s">
        <v>191</v>
      </c>
      <c r="G234" s="74">
        <v>0.0</v>
      </c>
      <c r="H234" s="16" t="s">
        <v>917</v>
      </c>
      <c r="I234" s="16" t="s">
        <v>15</v>
      </c>
      <c r="J234" s="71" t="s">
        <v>23</v>
      </c>
      <c r="K234" s="74">
        <v>0.0</v>
      </c>
      <c r="L234" s="16" t="s">
        <v>918</v>
      </c>
      <c r="M234" s="16" t="s">
        <v>919</v>
      </c>
      <c r="N234" s="68" t="s">
        <v>15</v>
      </c>
      <c r="O234" s="68" t="s">
        <v>15</v>
      </c>
      <c r="P234" s="16" t="s">
        <v>315</v>
      </c>
      <c r="Q234" s="30" t="s">
        <v>920</v>
      </c>
      <c r="R234" s="16"/>
      <c r="S234" s="16"/>
      <c r="T234" s="16"/>
      <c r="U234" s="16"/>
      <c r="V234" s="16"/>
      <c r="W234" s="16"/>
      <c r="X234" s="16"/>
      <c r="Y234" s="16"/>
      <c r="Z234" s="16"/>
      <c r="AA234" s="16"/>
      <c r="AB234" s="16"/>
      <c r="AC234" s="16"/>
      <c r="AD234" s="16"/>
      <c r="AE234" s="16"/>
      <c r="AF234" s="16"/>
      <c r="AG234" s="16"/>
      <c r="AH234" s="16"/>
      <c r="AI234" s="16"/>
      <c r="AJ234" s="16"/>
      <c r="AK234" s="16"/>
    </row>
    <row r="235" ht="15.75" customHeight="1">
      <c r="A235" s="73">
        <v>44671.5109578125</v>
      </c>
      <c r="B235" s="16" t="s">
        <v>9</v>
      </c>
      <c r="C235" s="67" t="s">
        <v>10</v>
      </c>
      <c r="D235" s="68" t="s">
        <v>30</v>
      </c>
      <c r="E235" s="16" t="s">
        <v>159</v>
      </c>
      <c r="F235" s="16" t="s">
        <v>152</v>
      </c>
      <c r="G235" s="71" t="s">
        <v>23</v>
      </c>
      <c r="H235" s="16" t="s">
        <v>921</v>
      </c>
      <c r="I235" s="16" t="s">
        <v>15</v>
      </c>
      <c r="J235" s="71" t="s">
        <v>41</v>
      </c>
      <c r="K235" s="71" t="s">
        <v>14</v>
      </c>
      <c r="L235" s="16" t="s">
        <v>196</v>
      </c>
      <c r="M235" s="16" t="s">
        <v>922</v>
      </c>
      <c r="N235" s="68" t="s">
        <v>16</v>
      </c>
      <c r="O235" s="68" t="s">
        <v>15</v>
      </c>
      <c r="P235" s="16" t="s">
        <v>215</v>
      </c>
      <c r="Q235" s="30" t="s">
        <v>923</v>
      </c>
      <c r="R235" s="30"/>
      <c r="S235" s="30"/>
      <c r="T235" s="30"/>
      <c r="U235" s="16"/>
      <c r="V235" s="16"/>
      <c r="W235" s="16"/>
      <c r="X235" s="16"/>
      <c r="Y235" s="16"/>
      <c r="Z235" s="16"/>
      <c r="AA235" s="16"/>
      <c r="AB235" s="16"/>
      <c r="AC235" s="16"/>
      <c r="AD235" s="16"/>
      <c r="AE235" s="16"/>
      <c r="AF235" s="16"/>
      <c r="AG235" s="16"/>
      <c r="AH235" s="16"/>
      <c r="AI235" s="16"/>
      <c r="AJ235" s="16"/>
      <c r="AK235" s="16"/>
    </row>
    <row r="236" ht="15.75" customHeight="1">
      <c r="A236" s="73">
        <v>44671.51182148149</v>
      </c>
      <c r="B236" s="16" t="s">
        <v>9</v>
      </c>
      <c r="C236" s="67" t="s">
        <v>10</v>
      </c>
      <c r="D236" s="68" t="s">
        <v>924</v>
      </c>
      <c r="E236" s="16" t="s">
        <v>656</v>
      </c>
      <c r="F236" s="16" t="s">
        <v>39</v>
      </c>
      <c r="G236" s="71" t="s">
        <v>34</v>
      </c>
      <c r="H236" s="16" t="s">
        <v>925</v>
      </c>
      <c r="I236" s="16" t="s">
        <v>15</v>
      </c>
      <c r="J236" s="71" t="s">
        <v>41</v>
      </c>
      <c r="K236" s="71" t="s">
        <v>41</v>
      </c>
      <c r="L236" s="16" t="s">
        <v>571</v>
      </c>
      <c r="M236" s="16" t="s">
        <v>926</v>
      </c>
      <c r="N236" s="68" t="s">
        <v>15</v>
      </c>
      <c r="O236" s="68" t="s">
        <v>15</v>
      </c>
      <c r="P236" s="16" t="s">
        <v>552</v>
      </c>
      <c r="Q236" s="69" t="s">
        <v>927</v>
      </c>
      <c r="R236" s="16"/>
      <c r="S236" s="16"/>
      <c r="T236" s="16"/>
      <c r="U236" s="16"/>
      <c r="V236" s="16"/>
      <c r="W236" s="16"/>
      <c r="X236" s="16"/>
      <c r="Y236" s="16"/>
      <c r="Z236" s="16"/>
      <c r="AA236" s="16"/>
      <c r="AB236" s="16"/>
      <c r="AC236" s="16"/>
      <c r="AD236" s="16"/>
      <c r="AE236" s="16"/>
      <c r="AF236" s="16"/>
      <c r="AG236" s="16"/>
      <c r="AH236" s="16"/>
      <c r="AI236" s="16"/>
      <c r="AJ236" s="16"/>
      <c r="AK236" s="16"/>
    </row>
    <row r="237" ht="15.75" customHeight="1">
      <c r="A237" s="73">
        <v>44671.51216966435</v>
      </c>
      <c r="B237" s="16" t="s">
        <v>9</v>
      </c>
      <c r="C237" s="67" t="s">
        <v>10</v>
      </c>
      <c r="D237" s="68" t="s">
        <v>30</v>
      </c>
      <c r="E237" s="16" t="s">
        <v>174</v>
      </c>
      <c r="F237" s="16" t="s">
        <v>928</v>
      </c>
      <c r="G237" s="74">
        <v>0.0</v>
      </c>
      <c r="H237" s="16" t="s">
        <v>929</v>
      </c>
      <c r="I237" s="16" t="s">
        <v>175</v>
      </c>
      <c r="J237" s="71" t="s">
        <v>14</v>
      </c>
      <c r="K237" s="71" t="s">
        <v>14</v>
      </c>
      <c r="L237" s="16" t="s">
        <v>930</v>
      </c>
      <c r="M237" s="16" t="s">
        <v>931</v>
      </c>
      <c r="N237" s="68" t="s">
        <v>16</v>
      </c>
      <c r="O237" s="68" t="s">
        <v>15</v>
      </c>
      <c r="P237" s="16" t="s">
        <v>485</v>
      </c>
      <c r="Q237" s="69" t="s">
        <v>932</v>
      </c>
      <c r="R237" s="16"/>
      <c r="S237" s="16"/>
      <c r="T237" s="16"/>
      <c r="U237" s="16"/>
      <c r="V237" s="16"/>
      <c r="W237" s="16"/>
      <c r="X237" s="16"/>
      <c r="Y237" s="16"/>
      <c r="Z237" s="16"/>
      <c r="AA237" s="16"/>
      <c r="AB237" s="16"/>
      <c r="AC237" s="16"/>
      <c r="AD237" s="16"/>
      <c r="AE237" s="16"/>
      <c r="AF237" s="16"/>
      <c r="AG237" s="16"/>
      <c r="AH237" s="16"/>
      <c r="AI237" s="16"/>
      <c r="AJ237" s="16"/>
      <c r="AK237" s="16"/>
    </row>
    <row r="238" ht="15.75" customHeight="1">
      <c r="A238" s="73">
        <v>44671.51355747685</v>
      </c>
      <c r="B238" s="16" t="s">
        <v>9</v>
      </c>
      <c r="C238" s="67" t="s">
        <v>10</v>
      </c>
      <c r="D238" s="68" t="s">
        <v>11</v>
      </c>
      <c r="E238" s="16" t="s">
        <v>185</v>
      </c>
      <c r="F238" s="16" t="s">
        <v>186</v>
      </c>
      <c r="G238" s="68" t="s">
        <v>13</v>
      </c>
      <c r="H238" s="16" t="s">
        <v>212</v>
      </c>
      <c r="I238" s="16" t="s">
        <v>175</v>
      </c>
      <c r="J238" s="71" t="s">
        <v>23</v>
      </c>
      <c r="K238" s="71" t="s">
        <v>41</v>
      </c>
      <c r="L238" s="16" t="s">
        <v>933</v>
      </c>
      <c r="M238" s="16" t="s">
        <v>934</v>
      </c>
      <c r="N238" s="68" t="s">
        <v>15</v>
      </c>
      <c r="O238" s="68" t="s">
        <v>15</v>
      </c>
      <c r="P238" s="16" t="s">
        <v>240</v>
      </c>
      <c r="Q238" s="69" t="s">
        <v>935</v>
      </c>
      <c r="R238" s="16"/>
      <c r="S238" s="16"/>
      <c r="T238" s="16"/>
      <c r="U238" s="16"/>
      <c r="V238" s="16"/>
      <c r="W238" s="16"/>
      <c r="X238" s="16"/>
      <c r="Y238" s="16"/>
      <c r="Z238" s="16"/>
      <c r="AA238" s="16"/>
      <c r="AB238" s="16"/>
      <c r="AC238" s="16"/>
      <c r="AD238" s="16"/>
      <c r="AE238" s="16"/>
      <c r="AF238" s="16"/>
      <c r="AG238" s="16"/>
      <c r="AH238" s="16"/>
      <c r="AI238" s="16"/>
      <c r="AJ238" s="16"/>
      <c r="AK238" s="16"/>
    </row>
    <row r="239" ht="15.75" customHeight="1">
      <c r="A239" s="73">
        <v>44671.5137996875</v>
      </c>
      <c r="B239" s="16" t="s">
        <v>9</v>
      </c>
      <c r="C239" s="67" t="s">
        <v>10</v>
      </c>
      <c r="D239" s="68" t="s">
        <v>30</v>
      </c>
      <c r="E239" s="16" t="s">
        <v>174</v>
      </c>
      <c r="F239" s="16" t="s">
        <v>627</v>
      </c>
      <c r="G239" s="74">
        <v>0.0</v>
      </c>
      <c r="H239" s="16" t="s">
        <v>225</v>
      </c>
      <c r="I239" s="16" t="s">
        <v>175</v>
      </c>
      <c r="J239" s="71" t="s">
        <v>41</v>
      </c>
      <c r="K239" s="71" t="s">
        <v>23</v>
      </c>
      <c r="L239" s="16" t="s">
        <v>226</v>
      </c>
      <c r="M239" s="16" t="s">
        <v>936</v>
      </c>
      <c r="N239" s="68" t="s">
        <v>15</v>
      </c>
      <c r="O239" s="68" t="s">
        <v>15</v>
      </c>
      <c r="P239" s="16" t="s">
        <v>178</v>
      </c>
      <c r="Q239" s="69" t="s">
        <v>500</v>
      </c>
      <c r="R239" s="16"/>
      <c r="S239" s="16"/>
      <c r="T239" s="16"/>
      <c r="U239" s="16"/>
      <c r="V239" s="16"/>
      <c r="W239" s="16"/>
      <c r="X239" s="16"/>
      <c r="Y239" s="16"/>
      <c r="Z239" s="16"/>
      <c r="AA239" s="16"/>
      <c r="AB239" s="16"/>
      <c r="AC239" s="16"/>
      <c r="AD239" s="16"/>
      <c r="AE239" s="16"/>
      <c r="AF239" s="16"/>
      <c r="AG239" s="16"/>
      <c r="AH239" s="16"/>
      <c r="AI239" s="16"/>
      <c r="AJ239" s="16"/>
      <c r="AK239" s="16"/>
    </row>
    <row r="240" ht="15.75" customHeight="1">
      <c r="A240" s="73">
        <v>44671.514985173606</v>
      </c>
      <c r="B240" s="16" t="s">
        <v>9</v>
      </c>
      <c r="C240" s="67" t="s">
        <v>10</v>
      </c>
      <c r="D240" s="68" t="s">
        <v>11</v>
      </c>
      <c r="E240" s="16" t="s">
        <v>190</v>
      </c>
      <c r="F240" s="16" t="s">
        <v>422</v>
      </c>
      <c r="G240" s="68" t="s">
        <v>13</v>
      </c>
      <c r="H240" s="16" t="s">
        <v>225</v>
      </c>
      <c r="I240" s="16" t="s">
        <v>15</v>
      </c>
      <c r="J240" s="68" t="s">
        <v>13</v>
      </c>
      <c r="K240" s="68" t="s">
        <v>13</v>
      </c>
      <c r="L240" s="16" t="s">
        <v>498</v>
      </c>
      <c r="M240" s="16" t="s">
        <v>937</v>
      </c>
      <c r="N240" s="68" t="s">
        <v>16</v>
      </c>
      <c r="O240" s="68" t="s">
        <v>16</v>
      </c>
      <c r="P240" s="16" t="s">
        <v>228</v>
      </c>
      <c r="Q240" s="69" t="s">
        <v>861</v>
      </c>
      <c r="R240" s="16"/>
      <c r="S240" s="16"/>
      <c r="T240" s="16"/>
      <c r="U240" s="16"/>
      <c r="V240" s="16"/>
      <c r="W240" s="16"/>
      <c r="X240" s="16"/>
      <c r="Y240" s="16"/>
      <c r="Z240" s="16"/>
      <c r="AA240" s="16"/>
      <c r="AB240" s="16"/>
      <c r="AC240" s="16"/>
      <c r="AD240" s="16"/>
      <c r="AE240" s="16"/>
      <c r="AF240" s="16"/>
      <c r="AG240" s="16"/>
      <c r="AH240" s="16"/>
      <c r="AI240" s="16"/>
      <c r="AJ240" s="16"/>
      <c r="AK240" s="16"/>
    </row>
    <row r="241" ht="15.75" customHeight="1">
      <c r="A241" s="73">
        <v>44671.51505960648</v>
      </c>
      <c r="B241" s="16" t="s">
        <v>35</v>
      </c>
      <c r="C241" s="67" t="s">
        <v>10</v>
      </c>
      <c r="D241" s="68" t="s">
        <v>30</v>
      </c>
      <c r="E241" s="16" t="s">
        <v>210</v>
      </c>
      <c r="F241" s="16" t="s">
        <v>195</v>
      </c>
      <c r="G241" s="71" t="s">
        <v>34</v>
      </c>
      <c r="H241" s="16" t="s">
        <v>476</v>
      </c>
      <c r="I241" s="16" t="s">
        <v>16</v>
      </c>
      <c r="J241" s="71" t="s">
        <v>23</v>
      </c>
      <c r="K241" s="71" t="s">
        <v>41</v>
      </c>
      <c r="L241" s="16" t="s">
        <v>300</v>
      </c>
      <c r="M241" s="16" t="s">
        <v>476</v>
      </c>
      <c r="N241" s="68" t="s">
        <v>15</v>
      </c>
      <c r="O241" s="68" t="s">
        <v>15</v>
      </c>
      <c r="P241" s="16" t="s">
        <v>538</v>
      </c>
      <c r="Q241" s="30" t="s">
        <v>476</v>
      </c>
      <c r="R241" s="16"/>
      <c r="S241" s="16"/>
      <c r="T241" s="16"/>
      <c r="U241" s="16"/>
      <c r="V241" s="16"/>
      <c r="W241" s="16"/>
      <c r="X241" s="16"/>
      <c r="Y241" s="16"/>
      <c r="Z241" s="16"/>
      <c r="AA241" s="16"/>
      <c r="AB241" s="16"/>
      <c r="AC241" s="16"/>
      <c r="AD241" s="16"/>
      <c r="AE241" s="16"/>
      <c r="AF241" s="16"/>
      <c r="AG241" s="16"/>
      <c r="AH241" s="16"/>
      <c r="AI241" s="16"/>
      <c r="AJ241" s="16"/>
      <c r="AK241" s="16"/>
    </row>
    <row r="242" ht="15.75" customHeight="1">
      <c r="A242" s="73">
        <v>44671.51819313657</v>
      </c>
      <c r="B242" s="16" t="s">
        <v>9</v>
      </c>
      <c r="C242" s="67" t="s">
        <v>10</v>
      </c>
      <c r="D242" s="68" t="s">
        <v>11</v>
      </c>
      <c r="E242" s="16" t="s">
        <v>235</v>
      </c>
      <c r="F242" s="16" t="s">
        <v>554</v>
      </c>
      <c r="G242" s="71" t="s">
        <v>34</v>
      </c>
      <c r="H242" s="16" t="s">
        <v>938</v>
      </c>
      <c r="I242" s="16" t="s">
        <v>175</v>
      </c>
      <c r="J242" s="71" t="s">
        <v>14</v>
      </c>
      <c r="K242" s="71" t="s">
        <v>41</v>
      </c>
      <c r="L242" s="16" t="s">
        <v>181</v>
      </c>
      <c r="M242" s="16" t="s">
        <v>939</v>
      </c>
      <c r="N242" s="68" t="s">
        <v>15</v>
      </c>
      <c r="O242" s="68" t="s">
        <v>16</v>
      </c>
      <c r="P242" s="16" t="s">
        <v>263</v>
      </c>
      <c r="Q242" s="69" t="s">
        <v>940</v>
      </c>
      <c r="R242" s="16"/>
      <c r="S242" s="16"/>
      <c r="T242" s="16"/>
      <c r="U242" s="16"/>
      <c r="V242" s="16"/>
      <c r="W242" s="16"/>
      <c r="X242" s="16"/>
      <c r="Y242" s="16"/>
      <c r="Z242" s="16"/>
      <c r="AA242" s="16"/>
      <c r="AB242" s="16"/>
      <c r="AC242" s="16"/>
      <c r="AD242" s="16"/>
      <c r="AE242" s="16"/>
      <c r="AF242" s="16"/>
      <c r="AG242" s="16"/>
      <c r="AH242" s="16"/>
      <c r="AI242" s="16"/>
      <c r="AJ242" s="16"/>
      <c r="AK242" s="16"/>
    </row>
    <row r="243" ht="15.75" customHeight="1">
      <c r="A243" s="73">
        <v>44671.52450658564</v>
      </c>
      <c r="B243" s="16" t="s">
        <v>21</v>
      </c>
      <c r="C243" s="67" t="s">
        <v>10</v>
      </c>
      <c r="D243" s="68" t="s">
        <v>44</v>
      </c>
      <c r="E243" s="16" t="s">
        <v>199</v>
      </c>
      <c r="F243" s="16" t="s">
        <v>47</v>
      </c>
      <c r="G243" s="71" t="s">
        <v>34</v>
      </c>
      <c r="H243" s="16" t="s">
        <v>941</v>
      </c>
      <c r="I243" s="16" t="s">
        <v>175</v>
      </c>
      <c r="J243" s="71" t="s">
        <v>41</v>
      </c>
      <c r="K243" s="71" t="s">
        <v>41</v>
      </c>
      <c r="L243" s="16" t="s">
        <v>942</v>
      </c>
      <c r="M243" s="16" t="s">
        <v>943</v>
      </c>
      <c r="N243" s="68" t="s">
        <v>16</v>
      </c>
      <c r="O243" s="68" t="s">
        <v>15</v>
      </c>
      <c r="P243" s="16" t="s">
        <v>568</v>
      </c>
      <c r="Q243" s="69" t="s">
        <v>944</v>
      </c>
      <c r="R243" s="16"/>
      <c r="S243" s="16"/>
      <c r="T243" s="16"/>
      <c r="U243" s="16"/>
      <c r="V243" s="16"/>
      <c r="W243" s="16"/>
      <c r="X243" s="16"/>
      <c r="Y243" s="16"/>
      <c r="Z243" s="16"/>
      <c r="AA243" s="16"/>
      <c r="AB243" s="16"/>
      <c r="AC243" s="16"/>
      <c r="AD243" s="16"/>
      <c r="AE243" s="16"/>
      <c r="AF243" s="16"/>
      <c r="AG243" s="16"/>
      <c r="AH243" s="16"/>
      <c r="AI243" s="16"/>
      <c r="AJ243" s="16"/>
      <c r="AK243" s="16"/>
    </row>
    <row r="244" ht="15.75" customHeight="1">
      <c r="A244" s="73">
        <v>44671.52601728009</v>
      </c>
      <c r="B244" s="16" t="s">
        <v>21</v>
      </c>
      <c r="C244" s="67" t="s">
        <v>10</v>
      </c>
      <c r="D244" s="68" t="s">
        <v>40</v>
      </c>
      <c r="E244" s="16" t="s">
        <v>945</v>
      </c>
      <c r="F244" s="16" t="s">
        <v>160</v>
      </c>
      <c r="G244" s="71" t="s">
        <v>34</v>
      </c>
      <c r="H244" s="16" t="s">
        <v>946</v>
      </c>
      <c r="I244" s="16" t="s">
        <v>15</v>
      </c>
      <c r="J244" s="71" t="s">
        <v>14</v>
      </c>
      <c r="K244" s="71" t="s">
        <v>41</v>
      </c>
      <c r="L244" s="16" t="s">
        <v>875</v>
      </c>
      <c r="M244" s="16" t="s">
        <v>947</v>
      </c>
      <c r="N244" s="68" t="s">
        <v>15</v>
      </c>
      <c r="O244" s="68" t="s">
        <v>16</v>
      </c>
      <c r="P244" s="16" t="s">
        <v>240</v>
      </c>
      <c r="Q244" s="69" t="s">
        <v>948</v>
      </c>
      <c r="R244" s="16"/>
      <c r="S244" s="16"/>
      <c r="T244" s="16"/>
      <c r="U244" s="16"/>
      <c r="V244" s="16"/>
      <c r="W244" s="16"/>
      <c r="X244" s="16"/>
      <c r="Y244" s="16"/>
      <c r="Z244" s="16"/>
      <c r="AA244" s="16"/>
      <c r="AB244" s="16"/>
      <c r="AC244" s="16"/>
      <c r="AD244" s="16"/>
      <c r="AE244" s="16"/>
      <c r="AF244" s="16"/>
      <c r="AG244" s="16"/>
      <c r="AH244" s="16"/>
      <c r="AI244" s="16"/>
      <c r="AJ244" s="16"/>
      <c r="AK244" s="16"/>
    </row>
    <row r="245" ht="15.75" customHeight="1">
      <c r="A245" s="73">
        <v>44671.526166724536</v>
      </c>
      <c r="B245" s="16" t="s">
        <v>9</v>
      </c>
      <c r="C245" s="67" t="s">
        <v>10</v>
      </c>
      <c r="D245" s="68" t="s">
        <v>30</v>
      </c>
      <c r="E245" s="16" t="s">
        <v>174</v>
      </c>
      <c r="F245" s="16" t="s">
        <v>912</v>
      </c>
      <c r="G245" s="71" t="s">
        <v>12</v>
      </c>
      <c r="H245" s="16" t="s">
        <v>949</v>
      </c>
      <c r="I245" s="16" t="s">
        <v>175</v>
      </c>
      <c r="J245" s="71" t="s">
        <v>14</v>
      </c>
      <c r="K245" s="71" t="s">
        <v>14</v>
      </c>
      <c r="L245" s="16" t="s">
        <v>493</v>
      </c>
      <c r="M245" s="16" t="s">
        <v>225</v>
      </c>
      <c r="N245" s="68" t="s">
        <v>16</v>
      </c>
      <c r="O245" s="68" t="s">
        <v>16</v>
      </c>
      <c r="P245" s="16" t="s">
        <v>263</v>
      </c>
      <c r="Q245" s="69" t="s">
        <v>225</v>
      </c>
      <c r="R245" s="16"/>
      <c r="S245" s="16"/>
      <c r="T245" s="16"/>
      <c r="U245" s="16"/>
      <c r="V245" s="16"/>
      <c r="W245" s="16"/>
      <c r="X245" s="16"/>
      <c r="Y245" s="16"/>
      <c r="Z245" s="16"/>
      <c r="AA245" s="16"/>
      <c r="AB245" s="16"/>
      <c r="AC245" s="16"/>
      <c r="AD245" s="16"/>
      <c r="AE245" s="16"/>
      <c r="AF245" s="16"/>
      <c r="AG245" s="16"/>
      <c r="AH245" s="16"/>
      <c r="AI245" s="16"/>
      <c r="AJ245" s="16"/>
      <c r="AK245" s="16"/>
    </row>
    <row r="246" ht="15.75" customHeight="1">
      <c r="A246" s="73">
        <v>44671.52641384259</v>
      </c>
      <c r="B246" s="16" t="s">
        <v>9</v>
      </c>
      <c r="C246" s="67" t="s">
        <v>10</v>
      </c>
      <c r="D246" s="68" t="s">
        <v>11</v>
      </c>
      <c r="E246" s="16" t="s">
        <v>190</v>
      </c>
      <c r="F246" s="16" t="s">
        <v>575</v>
      </c>
      <c r="G246" s="71" t="s">
        <v>12</v>
      </c>
      <c r="H246" s="16" t="s">
        <v>175</v>
      </c>
      <c r="I246" s="16" t="s">
        <v>16</v>
      </c>
      <c r="J246" s="71" t="s">
        <v>41</v>
      </c>
      <c r="K246" s="68" t="s">
        <v>13</v>
      </c>
      <c r="L246" s="16" t="s">
        <v>950</v>
      </c>
      <c r="M246" s="16" t="s">
        <v>175</v>
      </c>
      <c r="N246" s="68" t="s">
        <v>16</v>
      </c>
      <c r="O246" s="68" t="s">
        <v>16</v>
      </c>
      <c r="P246" s="16" t="s">
        <v>292</v>
      </c>
      <c r="Q246" s="69" t="s">
        <v>951</v>
      </c>
      <c r="R246" s="16"/>
      <c r="S246" s="16"/>
      <c r="T246" s="16"/>
      <c r="U246" s="16"/>
      <c r="V246" s="16"/>
      <c r="W246" s="16"/>
      <c r="X246" s="16"/>
      <c r="Y246" s="16"/>
      <c r="Z246" s="16"/>
      <c r="AA246" s="16"/>
      <c r="AB246" s="16"/>
      <c r="AC246" s="16"/>
      <c r="AD246" s="16"/>
      <c r="AE246" s="16"/>
      <c r="AF246" s="16"/>
      <c r="AG246" s="16"/>
      <c r="AH246" s="16"/>
      <c r="AI246" s="16"/>
      <c r="AJ246" s="16"/>
      <c r="AK246" s="16"/>
    </row>
    <row r="247" ht="15.75" customHeight="1">
      <c r="A247" s="73">
        <v>44671.52649908565</v>
      </c>
      <c r="B247" s="16" t="s">
        <v>9</v>
      </c>
      <c r="C247" s="67" t="s">
        <v>10</v>
      </c>
      <c r="D247" s="68" t="s">
        <v>313</v>
      </c>
      <c r="E247" s="16" t="s">
        <v>952</v>
      </c>
      <c r="F247" s="16" t="s">
        <v>152</v>
      </c>
      <c r="G247" s="71" t="s">
        <v>12</v>
      </c>
      <c r="H247" s="16" t="s">
        <v>953</v>
      </c>
      <c r="I247" s="16" t="s">
        <v>15</v>
      </c>
      <c r="J247" s="74">
        <v>0.0</v>
      </c>
      <c r="K247" s="71" t="s">
        <v>41</v>
      </c>
      <c r="L247" s="16" t="s">
        <v>181</v>
      </c>
      <c r="M247" s="16" t="s">
        <v>954</v>
      </c>
      <c r="N247" s="68" t="s">
        <v>24</v>
      </c>
      <c r="O247" s="68" t="s">
        <v>16</v>
      </c>
      <c r="P247" s="16" t="s">
        <v>552</v>
      </c>
      <c r="Q247" s="69" t="s">
        <v>953</v>
      </c>
      <c r="R247" s="16"/>
      <c r="S247" s="16"/>
      <c r="T247" s="16"/>
      <c r="U247" s="16"/>
      <c r="V247" s="16"/>
      <c r="W247" s="16"/>
      <c r="X247" s="16"/>
      <c r="Y247" s="16"/>
      <c r="Z247" s="16"/>
      <c r="AA247" s="16"/>
      <c r="AB247" s="16"/>
      <c r="AC247" s="16"/>
      <c r="AD247" s="16"/>
      <c r="AE247" s="16"/>
      <c r="AF247" s="16"/>
      <c r="AG247" s="16"/>
      <c r="AH247" s="16"/>
      <c r="AI247" s="16"/>
      <c r="AJ247" s="16"/>
      <c r="AK247" s="16"/>
    </row>
    <row r="248" ht="15.75" customHeight="1">
      <c r="A248" s="73">
        <v>44671.52672002315</v>
      </c>
      <c r="B248" s="16" t="s">
        <v>35</v>
      </c>
      <c r="C248" s="67" t="s">
        <v>10</v>
      </c>
      <c r="D248" s="68" t="s">
        <v>11</v>
      </c>
      <c r="E248" s="16" t="s">
        <v>199</v>
      </c>
      <c r="F248" s="16" t="s">
        <v>160</v>
      </c>
      <c r="G248" s="68" t="s">
        <v>13</v>
      </c>
      <c r="H248" s="16" t="s">
        <v>955</v>
      </c>
      <c r="I248" s="16" t="s">
        <v>175</v>
      </c>
      <c r="J248" s="71" t="s">
        <v>14</v>
      </c>
      <c r="K248" s="71" t="s">
        <v>14</v>
      </c>
      <c r="L248" s="16" t="s">
        <v>396</v>
      </c>
      <c r="M248" s="16" t="s">
        <v>956</v>
      </c>
      <c r="N248" s="68" t="s">
        <v>15</v>
      </c>
      <c r="O248" s="68" t="s">
        <v>15</v>
      </c>
      <c r="P248" s="16" t="s">
        <v>538</v>
      </c>
      <c r="Q248" s="69" t="s">
        <v>957</v>
      </c>
      <c r="R248" s="16"/>
      <c r="S248" s="16"/>
      <c r="T248" s="16"/>
      <c r="U248" s="16"/>
      <c r="V248" s="16"/>
      <c r="W248" s="16"/>
      <c r="X248" s="16"/>
      <c r="Y248" s="16"/>
      <c r="Z248" s="16"/>
      <c r="AA248" s="16"/>
      <c r="AB248" s="16"/>
      <c r="AC248" s="16"/>
      <c r="AD248" s="16"/>
      <c r="AE248" s="16"/>
      <c r="AF248" s="16"/>
      <c r="AG248" s="16"/>
      <c r="AH248" s="16"/>
      <c r="AI248" s="16"/>
      <c r="AJ248" s="16"/>
      <c r="AK248" s="16"/>
    </row>
    <row r="249" ht="15.75" customHeight="1">
      <c r="A249" s="73">
        <v>44671.526792881945</v>
      </c>
      <c r="B249" s="16" t="s">
        <v>21</v>
      </c>
      <c r="C249" s="67" t="s">
        <v>10</v>
      </c>
      <c r="D249" s="68" t="s">
        <v>30</v>
      </c>
      <c r="E249" s="16" t="s">
        <v>352</v>
      </c>
      <c r="F249" s="16" t="s">
        <v>958</v>
      </c>
      <c r="G249" s="71" t="s">
        <v>23</v>
      </c>
      <c r="H249" s="16" t="s">
        <v>959</v>
      </c>
      <c r="I249" s="16" t="s">
        <v>175</v>
      </c>
      <c r="J249" s="71" t="s">
        <v>41</v>
      </c>
      <c r="K249" s="71" t="s">
        <v>14</v>
      </c>
      <c r="L249" s="16" t="s">
        <v>181</v>
      </c>
      <c r="M249" s="16" t="s">
        <v>960</v>
      </c>
      <c r="N249" s="68" t="s">
        <v>16</v>
      </c>
      <c r="O249" s="68" t="s">
        <v>15</v>
      </c>
      <c r="P249" s="16" t="s">
        <v>298</v>
      </c>
      <c r="Q249" s="30" t="s">
        <v>961</v>
      </c>
      <c r="R249" s="16"/>
      <c r="S249" s="16"/>
      <c r="T249" s="16"/>
      <c r="U249" s="16"/>
      <c r="V249" s="16"/>
      <c r="W249" s="16"/>
      <c r="X249" s="16"/>
      <c r="Y249" s="16"/>
      <c r="Z249" s="16"/>
      <c r="AA249" s="16"/>
      <c r="AB249" s="16"/>
      <c r="AC249" s="16"/>
      <c r="AD249" s="16"/>
      <c r="AE249" s="16"/>
      <c r="AF249" s="16"/>
      <c r="AG249" s="16"/>
      <c r="AH249" s="16"/>
      <c r="AI249" s="16"/>
      <c r="AJ249" s="16"/>
      <c r="AK249" s="16"/>
    </row>
    <row r="250" ht="15.75" customHeight="1">
      <c r="A250" s="73">
        <v>44671.526876874996</v>
      </c>
      <c r="B250" s="16" t="s">
        <v>35</v>
      </c>
      <c r="C250" s="67" t="s">
        <v>10</v>
      </c>
      <c r="D250" s="68" t="s">
        <v>30</v>
      </c>
      <c r="E250" s="16" t="s">
        <v>656</v>
      </c>
      <c r="F250" s="16" t="s">
        <v>195</v>
      </c>
      <c r="G250" s="74">
        <v>0.0</v>
      </c>
      <c r="H250" s="16" t="s">
        <v>962</v>
      </c>
      <c r="I250" s="16" t="s">
        <v>175</v>
      </c>
      <c r="J250" s="71" t="s">
        <v>41</v>
      </c>
      <c r="K250" s="74">
        <v>0.0</v>
      </c>
      <c r="L250" s="16" t="s">
        <v>238</v>
      </c>
      <c r="M250" s="16" t="s">
        <v>175</v>
      </c>
      <c r="N250" s="68" t="s">
        <v>24</v>
      </c>
      <c r="O250" s="68" t="s">
        <v>15</v>
      </c>
      <c r="P250" s="16" t="s">
        <v>963</v>
      </c>
      <c r="Q250" s="30" t="s">
        <v>175</v>
      </c>
      <c r="R250" s="16"/>
      <c r="S250" s="16"/>
      <c r="T250" s="16"/>
      <c r="U250" s="16"/>
      <c r="V250" s="16"/>
      <c r="W250" s="16"/>
      <c r="X250" s="16"/>
      <c r="Y250" s="16"/>
      <c r="Z250" s="16"/>
      <c r="AA250" s="16"/>
      <c r="AB250" s="16"/>
      <c r="AC250" s="16"/>
      <c r="AD250" s="16"/>
      <c r="AE250" s="16"/>
      <c r="AF250" s="16"/>
      <c r="AG250" s="16"/>
      <c r="AH250" s="16"/>
      <c r="AI250" s="16"/>
      <c r="AJ250" s="16"/>
      <c r="AK250" s="16"/>
    </row>
    <row r="251" ht="15.75" customHeight="1">
      <c r="A251" s="73">
        <v>44671.52717482639</v>
      </c>
      <c r="B251" s="16" t="s">
        <v>21</v>
      </c>
      <c r="C251" s="67" t="s">
        <v>10</v>
      </c>
      <c r="D251" s="68" t="s">
        <v>30</v>
      </c>
      <c r="E251" s="16" t="s">
        <v>199</v>
      </c>
      <c r="F251" s="16" t="s">
        <v>236</v>
      </c>
      <c r="G251" s="74">
        <v>0.0</v>
      </c>
      <c r="H251" s="16" t="s">
        <v>558</v>
      </c>
      <c r="I251" s="16" t="s">
        <v>175</v>
      </c>
      <c r="J251" s="68" t="s">
        <v>13</v>
      </c>
      <c r="K251" s="68" t="s">
        <v>13</v>
      </c>
      <c r="L251" s="16" t="s">
        <v>385</v>
      </c>
      <c r="M251" s="16" t="s">
        <v>558</v>
      </c>
      <c r="N251" s="68" t="s">
        <v>15</v>
      </c>
      <c r="O251" s="68" t="s">
        <v>15</v>
      </c>
      <c r="P251" s="16" t="s">
        <v>194</v>
      </c>
      <c r="Q251" s="69" t="s">
        <v>558</v>
      </c>
      <c r="R251" s="16"/>
      <c r="S251" s="16"/>
      <c r="T251" s="16"/>
      <c r="U251" s="16"/>
      <c r="V251" s="16"/>
      <c r="W251" s="16"/>
      <c r="X251" s="16"/>
      <c r="Y251" s="16"/>
      <c r="Z251" s="16"/>
      <c r="AA251" s="16"/>
      <c r="AB251" s="16"/>
      <c r="AC251" s="16"/>
      <c r="AD251" s="16"/>
      <c r="AE251" s="16"/>
      <c r="AF251" s="16"/>
      <c r="AG251" s="16"/>
      <c r="AH251" s="16"/>
      <c r="AI251" s="16"/>
      <c r="AJ251" s="16"/>
      <c r="AK251" s="16"/>
    </row>
    <row r="252" ht="15.75" customHeight="1">
      <c r="A252" s="73">
        <v>44671.52742424769</v>
      </c>
      <c r="B252" s="16" t="s">
        <v>9</v>
      </c>
      <c r="C252" s="67" t="s">
        <v>10</v>
      </c>
      <c r="D252" s="68" t="s">
        <v>11</v>
      </c>
      <c r="E252" s="16" t="s">
        <v>199</v>
      </c>
      <c r="F252" s="16" t="s">
        <v>318</v>
      </c>
      <c r="G252" s="71" t="s">
        <v>34</v>
      </c>
      <c r="H252" s="16" t="s">
        <v>225</v>
      </c>
      <c r="I252" s="16" t="s">
        <v>15</v>
      </c>
      <c r="J252" s="71" t="s">
        <v>41</v>
      </c>
      <c r="K252" s="71" t="s">
        <v>14</v>
      </c>
      <c r="L252" s="16" t="s">
        <v>286</v>
      </c>
      <c r="M252" s="16" t="s">
        <v>964</v>
      </c>
      <c r="N252" s="68" t="s">
        <v>16</v>
      </c>
      <c r="O252" s="68" t="s">
        <v>15</v>
      </c>
      <c r="P252" s="16" t="s">
        <v>292</v>
      </c>
      <c r="Q252" s="30" t="s">
        <v>225</v>
      </c>
      <c r="R252" s="30"/>
      <c r="S252" s="30"/>
      <c r="T252" s="16"/>
      <c r="U252" s="16"/>
      <c r="V252" s="16"/>
      <c r="W252" s="16"/>
      <c r="X252" s="16"/>
      <c r="Y252" s="16"/>
      <c r="Z252" s="16"/>
      <c r="AA252" s="16"/>
      <c r="AB252" s="16"/>
      <c r="AC252" s="16"/>
      <c r="AD252" s="16"/>
      <c r="AE252" s="16"/>
      <c r="AF252" s="16"/>
      <c r="AG252" s="16"/>
      <c r="AH252" s="16"/>
      <c r="AI252" s="16"/>
      <c r="AJ252" s="16"/>
      <c r="AK252" s="16"/>
    </row>
    <row r="253" ht="15.75" customHeight="1">
      <c r="A253" s="73">
        <v>44671.52756155093</v>
      </c>
      <c r="B253" s="16" t="s">
        <v>9</v>
      </c>
      <c r="C253" s="67" t="s">
        <v>10</v>
      </c>
      <c r="D253" s="68" t="s">
        <v>44</v>
      </c>
      <c r="E253" s="16" t="s">
        <v>159</v>
      </c>
      <c r="F253" s="16" t="s">
        <v>965</v>
      </c>
      <c r="G253" s="68" t="s">
        <v>13</v>
      </c>
      <c r="H253" s="16" t="s">
        <v>966</v>
      </c>
      <c r="I253" s="16" t="s">
        <v>15</v>
      </c>
      <c r="J253" s="68" t="s">
        <v>13</v>
      </c>
      <c r="K253" s="71" t="s">
        <v>41</v>
      </c>
      <c r="L253" s="16" t="s">
        <v>269</v>
      </c>
      <c r="M253" s="16" t="s">
        <v>966</v>
      </c>
      <c r="N253" s="68" t="s">
        <v>15</v>
      </c>
      <c r="O253" s="68" t="s">
        <v>16</v>
      </c>
      <c r="P253" s="16" t="s">
        <v>222</v>
      </c>
      <c r="Q253" s="69" t="s">
        <v>967</v>
      </c>
      <c r="R253" s="16"/>
      <c r="S253" s="16"/>
      <c r="T253" s="16"/>
      <c r="U253" s="16"/>
      <c r="V253" s="16"/>
      <c r="W253" s="16"/>
      <c r="X253" s="16"/>
      <c r="Y253" s="16"/>
      <c r="Z253" s="16"/>
      <c r="AA253" s="16"/>
      <c r="AB253" s="16"/>
      <c r="AC253" s="16"/>
      <c r="AD253" s="16"/>
      <c r="AE253" s="16"/>
      <c r="AF253" s="16"/>
      <c r="AG253" s="16"/>
      <c r="AH253" s="16"/>
      <c r="AI253" s="16"/>
      <c r="AJ253" s="16"/>
      <c r="AK253" s="16"/>
    </row>
    <row r="254" ht="15.75" customHeight="1">
      <c r="A254" s="73">
        <v>44671.527673310185</v>
      </c>
      <c r="B254" s="16" t="s">
        <v>9</v>
      </c>
      <c r="C254" s="67" t="s">
        <v>10</v>
      </c>
      <c r="D254" s="68" t="s">
        <v>40</v>
      </c>
      <c r="E254" s="16" t="s">
        <v>174</v>
      </c>
      <c r="F254" s="16" t="s">
        <v>627</v>
      </c>
      <c r="G254" s="71" t="s">
        <v>12</v>
      </c>
      <c r="H254" s="16" t="s">
        <v>968</v>
      </c>
      <c r="I254" s="16" t="s">
        <v>15</v>
      </c>
      <c r="J254" s="71" t="s">
        <v>41</v>
      </c>
      <c r="K254" s="68" t="s">
        <v>13</v>
      </c>
      <c r="L254" s="16" t="s">
        <v>181</v>
      </c>
      <c r="M254" s="16" t="s">
        <v>969</v>
      </c>
      <c r="N254" s="68" t="s">
        <v>15</v>
      </c>
      <c r="O254" s="68" t="s">
        <v>16</v>
      </c>
      <c r="P254" s="16" t="s">
        <v>851</v>
      </c>
      <c r="Q254" s="69" t="s">
        <v>403</v>
      </c>
      <c r="R254" s="16"/>
      <c r="S254" s="16"/>
      <c r="T254" s="16"/>
      <c r="U254" s="16"/>
      <c r="V254" s="16"/>
      <c r="W254" s="16"/>
      <c r="X254" s="16"/>
      <c r="Y254" s="16"/>
      <c r="Z254" s="16"/>
      <c r="AA254" s="16"/>
      <c r="AB254" s="16"/>
      <c r="AC254" s="16"/>
      <c r="AD254" s="16"/>
      <c r="AE254" s="16"/>
      <c r="AF254" s="16"/>
      <c r="AG254" s="16"/>
      <c r="AH254" s="16"/>
      <c r="AI254" s="16"/>
      <c r="AJ254" s="16"/>
      <c r="AK254" s="16"/>
    </row>
    <row r="255" ht="15.75" customHeight="1">
      <c r="A255" s="73">
        <v>44671.527776944444</v>
      </c>
      <c r="B255" s="16" t="s">
        <v>9</v>
      </c>
      <c r="C255" s="67" t="s">
        <v>10</v>
      </c>
      <c r="D255" s="68" t="s">
        <v>30</v>
      </c>
      <c r="E255" s="16" t="s">
        <v>682</v>
      </c>
      <c r="F255" s="16" t="s">
        <v>191</v>
      </c>
      <c r="G255" s="74">
        <v>0.0</v>
      </c>
      <c r="H255" s="16" t="s">
        <v>970</v>
      </c>
      <c r="I255" s="16" t="s">
        <v>175</v>
      </c>
      <c r="J255" s="71" t="s">
        <v>23</v>
      </c>
      <c r="K255" s="74">
        <v>0.0</v>
      </c>
      <c r="L255" s="16" t="s">
        <v>232</v>
      </c>
      <c r="M255" s="16" t="s">
        <v>225</v>
      </c>
      <c r="N255" s="68" t="s">
        <v>24</v>
      </c>
      <c r="O255" s="68" t="s">
        <v>16</v>
      </c>
      <c r="P255" s="16" t="s">
        <v>215</v>
      </c>
      <c r="Q255" s="69" t="s">
        <v>225</v>
      </c>
      <c r="R255" s="16"/>
      <c r="S255" s="16"/>
      <c r="T255" s="16"/>
      <c r="U255" s="16"/>
      <c r="V255" s="16"/>
      <c r="W255" s="16"/>
      <c r="X255" s="16"/>
      <c r="Y255" s="16"/>
      <c r="Z255" s="16"/>
      <c r="AA255" s="16"/>
      <c r="AB255" s="16"/>
      <c r="AC255" s="16"/>
      <c r="AD255" s="16"/>
      <c r="AE255" s="16"/>
      <c r="AF255" s="16"/>
      <c r="AG255" s="16"/>
      <c r="AH255" s="16"/>
      <c r="AI255" s="16"/>
      <c r="AJ255" s="16"/>
      <c r="AK255" s="16"/>
    </row>
    <row r="256" ht="15.75" customHeight="1">
      <c r="A256" s="73">
        <v>44671.527846365745</v>
      </c>
      <c r="B256" s="16" t="s">
        <v>9</v>
      </c>
      <c r="C256" s="67" t="s">
        <v>10</v>
      </c>
      <c r="D256" s="68" t="s">
        <v>40</v>
      </c>
      <c r="E256" s="16" t="s">
        <v>174</v>
      </c>
      <c r="F256" s="16" t="s">
        <v>278</v>
      </c>
      <c r="G256" s="71" t="s">
        <v>34</v>
      </c>
      <c r="H256" s="16" t="s">
        <v>971</v>
      </c>
      <c r="I256" s="16" t="s">
        <v>175</v>
      </c>
      <c r="J256" s="71" t="s">
        <v>23</v>
      </c>
      <c r="K256" s="71" t="s">
        <v>41</v>
      </c>
      <c r="L256" s="16" t="s">
        <v>592</v>
      </c>
      <c r="M256" s="16" t="s">
        <v>943</v>
      </c>
      <c r="N256" s="68" t="s">
        <v>24</v>
      </c>
      <c r="O256" s="68" t="s">
        <v>15</v>
      </c>
      <c r="P256" s="16" t="s">
        <v>240</v>
      </c>
      <c r="Q256" s="69" t="s">
        <v>972</v>
      </c>
      <c r="R256" s="16"/>
      <c r="S256" s="16"/>
      <c r="T256" s="16"/>
      <c r="U256" s="16"/>
      <c r="V256" s="16"/>
      <c r="W256" s="16"/>
      <c r="X256" s="16"/>
      <c r="Y256" s="16"/>
      <c r="Z256" s="16"/>
      <c r="AA256" s="16"/>
      <c r="AB256" s="16"/>
      <c r="AC256" s="16"/>
      <c r="AD256" s="16"/>
      <c r="AE256" s="16"/>
      <c r="AF256" s="16"/>
      <c r="AG256" s="16"/>
      <c r="AH256" s="16"/>
      <c r="AI256" s="16"/>
      <c r="AJ256" s="16"/>
      <c r="AK256" s="16"/>
    </row>
    <row r="257" ht="15.75" customHeight="1">
      <c r="A257" s="73">
        <v>44671.52789445602</v>
      </c>
      <c r="B257" s="16" t="s">
        <v>21</v>
      </c>
      <c r="C257" s="67" t="s">
        <v>10</v>
      </c>
      <c r="D257" s="68" t="s">
        <v>11</v>
      </c>
      <c r="E257" s="16" t="s">
        <v>159</v>
      </c>
      <c r="F257" s="16" t="s">
        <v>554</v>
      </c>
      <c r="G257" s="68" t="s">
        <v>13</v>
      </c>
      <c r="H257" s="16" t="s">
        <v>973</v>
      </c>
      <c r="I257" s="16" t="s">
        <v>175</v>
      </c>
      <c r="J257" s="68" t="s">
        <v>13</v>
      </c>
      <c r="K257" s="68" t="s">
        <v>13</v>
      </c>
      <c r="L257" s="16" t="s">
        <v>269</v>
      </c>
      <c r="M257" s="16" t="s">
        <v>974</v>
      </c>
      <c r="N257" s="68" t="s">
        <v>16</v>
      </c>
      <c r="O257" s="68" t="s">
        <v>15</v>
      </c>
      <c r="P257" s="16" t="s">
        <v>447</v>
      </c>
      <c r="Q257" s="69" t="s">
        <v>975</v>
      </c>
      <c r="R257" s="16"/>
      <c r="S257" s="16"/>
      <c r="T257" s="16"/>
      <c r="U257" s="16"/>
      <c r="V257" s="16"/>
      <c r="W257" s="16"/>
      <c r="X257" s="16"/>
      <c r="Y257" s="16"/>
      <c r="Z257" s="16"/>
      <c r="AA257" s="16"/>
      <c r="AB257" s="16"/>
      <c r="AC257" s="16"/>
      <c r="AD257" s="16"/>
      <c r="AE257" s="16"/>
      <c r="AF257" s="16"/>
      <c r="AG257" s="16"/>
      <c r="AH257" s="16"/>
      <c r="AI257" s="16"/>
      <c r="AJ257" s="16"/>
      <c r="AK257" s="16"/>
    </row>
    <row r="258" ht="15.75" customHeight="1">
      <c r="A258" s="73">
        <v>44671.52791719907</v>
      </c>
      <c r="B258" s="16" t="s">
        <v>21</v>
      </c>
      <c r="C258" s="67" t="s">
        <v>10</v>
      </c>
      <c r="D258" s="68" t="s">
        <v>11</v>
      </c>
      <c r="E258" s="16" t="s">
        <v>159</v>
      </c>
      <c r="F258" s="16" t="s">
        <v>242</v>
      </c>
      <c r="G258" s="71" t="s">
        <v>34</v>
      </c>
      <c r="H258" s="16" t="s">
        <v>976</v>
      </c>
      <c r="I258" s="16" t="s">
        <v>175</v>
      </c>
      <c r="J258" s="71" t="s">
        <v>41</v>
      </c>
      <c r="K258" s="71" t="s">
        <v>23</v>
      </c>
      <c r="L258" s="16" t="s">
        <v>300</v>
      </c>
      <c r="M258" s="16" t="s">
        <v>977</v>
      </c>
      <c r="N258" s="68" t="s">
        <v>16</v>
      </c>
      <c r="O258" s="68" t="s">
        <v>16</v>
      </c>
      <c r="P258" s="16" t="s">
        <v>302</v>
      </c>
      <c r="Q258" s="69" t="s">
        <v>978</v>
      </c>
      <c r="R258" s="16"/>
      <c r="S258" s="16"/>
      <c r="T258" s="16"/>
      <c r="U258" s="16"/>
      <c r="V258" s="16"/>
      <c r="W258" s="16"/>
      <c r="X258" s="16"/>
      <c r="Y258" s="16"/>
      <c r="Z258" s="16"/>
      <c r="AA258" s="16"/>
      <c r="AB258" s="16"/>
      <c r="AC258" s="16"/>
      <c r="AD258" s="16"/>
      <c r="AE258" s="16"/>
      <c r="AF258" s="16"/>
      <c r="AG258" s="16"/>
      <c r="AH258" s="16"/>
      <c r="AI258" s="16"/>
      <c r="AJ258" s="16"/>
      <c r="AK258" s="16"/>
    </row>
    <row r="259" ht="15.75" customHeight="1">
      <c r="A259" s="73">
        <v>44671.52797885417</v>
      </c>
      <c r="B259" s="16" t="s">
        <v>21</v>
      </c>
      <c r="C259" s="67" t="s">
        <v>10</v>
      </c>
      <c r="D259" s="68" t="s">
        <v>30</v>
      </c>
      <c r="E259" s="16" t="s">
        <v>159</v>
      </c>
      <c r="F259" s="16" t="s">
        <v>305</v>
      </c>
      <c r="G259" s="71" t="s">
        <v>23</v>
      </c>
      <c r="H259" s="16" t="s">
        <v>175</v>
      </c>
      <c r="I259" s="16" t="s">
        <v>15</v>
      </c>
      <c r="J259" s="71" t="s">
        <v>14</v>
      </c>
      <c r="K259" s="68" t="s">
        <v>13</v>
      </c>
      <c r="L259" s="16" t="s">
        <v>385</v>
      </c>
      <c r="M259" s="16" t="s">
        <v>979</v>
      </c>
      <c r="N259" s="68" t="s">
        <v>15</v>
      </c>
      <c r="O259" s="68" t="s">
        <v>15</v>
      </c>
      <c r="P259" s="16" t="s">
        <v>644</v>
      </c>
      <c r="Q259" s="69" t="s">
        <v>175</v>
      </c>
      <c r="R259" s="16"/>
      <c r="S259" s="16"/>
      <c r="T259" s="16"/>
      <c r="U259" s="16"/>
      <c r="V259" s="16"/>
      <c r="W259" s="16"/>
      <c r="X259" s="16"/>
      <c r="Y259" s="16"/>
      <c r="Z259" s="16"/>
      <c r="AA259" s="16"/>
      <c r="AB259" s="16"/>
      <c r="AC259" s="16"/>
      <c r="AD259" s="16"/>
      <c r="AE259" s="16"/>
      <c r="AF259" s="16"/>
      <c r="AG259" s="16"/>
      <c r="AH259" s="16"/>
      <c r="AI259" s="16"/>
      <c r="AJ259" s="16"/>
      <c r="AK259" s="16"/>
    </row>
    <row r="260" ht="15.75" customHeight="1">
      <c r="A260" s="73">
        <v>44671.528248206014</v>
      </c>
      <c r="B260" s="16" t="s">
        <v>21</v>
      </c>
      <c r="C260" s="67" t="s">
        <v>10</v>
      </c>
      <c r="D260" s="68" t="s">
        <v>30</v>
      </c>
      <c r="E260" s="16" t="s">
        <v>210</v>
      </c>
      <c r="F260" s="16" t="s">
        <v>186</v>
      </c>
      <c r="G260" s="68" t="s">
        <v>13</v>
      </c>
      <c r="H260" s="16" t="s">
        <v>980</v>
      </c>
      <c r="I260" s="16" t="s">
        <v>15</v>
      </c>
      <c r="J260" s="71" t="s">
        <v>23</v>
      </c>
      <c r="K260" s="68" t="s">
        <v>13</v>
      </c>
      <c r="L260" s="16" t="s">
        <v>220</v>
      </c>
      <c r="M260" s="16" t="s">
        <v>981</v>
      </c>
      <c r="N260" s="68" t="s">
        <v>15</v>
      </c>
      <c r="O260" s="68" t="s">
        <v>15</v>
      </c>
      <c r="P260" s="16" t="s">
        <v>982</v>
      </c>
      <c r="Q260" s="69" t="s">
        <v>983</v>
      </c>
      <c r="R260" s="16"/>
      <c r="S260" s="16"/>
      <c r="T260" s="16"/>
      <c r="U260" s="16"/>
      <c r="V260" s="16"/>
      <c r="W260" s="16"/>
      <c r="X260" s="16"/>
      <c r="Y260" s="16"/>
      <c r="Z260" s="16"/>
      <c r="AA260" s="16"/>
      <c r="AB260" s="16"/>
      <c r="AC260" s="16"/>
      <c r="AD260" s="16"/>
      <c r="AE260" s="16"/>
      <c r="AF260" s="16"/>
      <c r="AG260" s="16"/>
      <c r="AH260" s="16"/>
      <c r="AI260" s="16"/>
      <c r="AJ260" s="16"/>
      <c r="AK260" s="16"/>
    </row>
    <row r="261" ht="15.75" customHeight="1">
      <c r="A261" s="73">
        <v>44671.528489131946</v>
      </c>
      <c r="B261" s="16" t="s">
        <v>9</v>
      </c>
      <c r="C261" s="67" t="s">
        <v>10</v>
      </c>
      <c r="D261" s="68" t="s">
        <v>30</v>
      </c>
      <c r="E261" s="16" t="s">
        <v>159</v>
      </c>
      <c r="F261" s="16" t="s">
        <v>828</v>
      </c>
      <c r="G261" s="74">
        <v>0.0</v>
      </c>
      <c r="H261" s="16" t="s">
        <v>984</v>
      </c>
      <c r="I261" s="16" t="s">
        <v>16</v>
      </c>
      <c r="J261" s="71" t="s">
        <v>14</v>
      </c>
      <c r="K261" s="68" t="s">
        <v>13</v>
      </c>
      <c r="L261" s="16" t="s">
        <v>181</v>
      </c>
      <c r="M261" s="16" t="s">
        <v>985</v>
      </c>
      <c r="N261" s="68" t="s">
        <v>24</v>
      </c>
      <c r="O261" s="68" t="s">
        <v>15</v>
      </c>
      <c r="P261" s="16" t="s">
        <v>521</v>
      </c>
      <c r="Q261" s="30" t="s">
        <v>986</v>
      </c>
      <c r="R261" s="16"/>
      <c r="S261" s="16"/>
      <c r="T261" s="16"/>
      <c r="U261" s="16"/>
      <c r="V261" s="16"/>
      <c r="W261" s="16"/>
      <c r="X261" s="16"/>
      <c r="Y261" s="16"/>
      <c r="Z261" s="16"/>
      <c r="AA261" s="16"/>
      <c r="AB261" s="16"/>
      <c r="AC261" s="16"/>
      <c r="AD261" s="16"/>
      <c r="AE261" s="16"/>
      <c r="AF261" s="16"/>
      <c r="AG261" s="16"/>
      <c r="AH261" s="16"/>
      <c r="AI261" s="16"/>
      <c r="AJ261" s="16"/>
      <c r="AK261" s="16"/>
    </row>
    <row r="262" ht="15.75" customHeight="1">
      <c r="A262" s="73">
        <v>44671.52884745371</v>
      </c>
      <c r="B262" s="16" t="s">
        <v>9</v>
      </c>
      <c r="C262" s="67" t="s">
        <v>10</v>
      </c>
      <c r="D262" s="68" t="s">
        <v>30</v>
      </c>
      <c r="E262" s="16" t="s">
        <v>159</v>
      </c>
      <c r="F262" s="16" t="s">
        <v>987</v>
      </c>
      <c r="G262" s="71" t="s">
        <v>23</v>
      </c>
      <c r="H262" s="16" t="s">
        <v>988</v>
      </c>
      <c r="I262" s="16" t="s">
        <v>175</v>
      </c>
      <c r="J262" s="71" t="s">
        <v>41</v>
      </c>
      <c r="K262" s="71" t="s">
        <v>14</v>
      </c>
      <c r="L262" s="16" t="s">
        <v>181</v>
      </c>
      <c r="M262" s="16" t="s">
        <v>988</v>
      </c>
      <c r="N262" s="68" t="s">
        <v>24</v>
      </c>
      <c r="O262" s="68" t="s">
        <v>16</v>
      </c>
      <c r="P262" s="16" t="s">
        <v>989</v>
      </c>
      <c r="Q262" s="69" t="s">
        <v>990</v>
      </c>
      <c r="R262" s="16"/>
      <c r="S262" s="16"/>
      <c r="T262" s="16"/>
      <c r="U262" s="16"/>
      <c r="V262" s="16"/>
      <c r="W262" s="16"/>
      <c r="X262" s="16"/>
      <c r="Y262" s="16"/>
      <c r="Z262" s="16"/>
      <c r="AA262" s="16"/>
      <c r="AB262" s="16"/>
      <c r="AC262" s="16"/>
      <c r="AD262" s="16"/>
      <c r="AE262" s="16"/>
      <c r="AF262" s="16"/>
      <c r="AG262" s="16"/>
      <c r="AH262" s="16"/>
      <c r="AI262" s="16"/>
      <c r="AJ262" s="16"/>
      <c r="AK262" s="16"/>
    </row>
    <row r="263" ht="15.75" customHeight="1">
      <c r="A263" s="73">
        <v>44671.544359629625</v>
      </c>
      <c r="B263" s="16" t="s">
        <v>9</v>
      </c>
      <c r="C263" s="67" t="s">
        <v>10</v>
      </c>
      <c r="D263" s="68" t="s">
        <v>54</v>
      </c>
      <c r="E263" s="16" t="s">
        <v>190</v>
      </c>
      <c r="F263" s="16" t="s">
        <v>991</v>
      </c>
      <c r="G263" s="71" t="s">
        <v>34</v>
      </c>
      <c r="H263" s="16" t="s">
        <v>992</v>
      </c>
      <c r="I263" s="16" t="s">
        <v>15</v>
      </c>
      <c r="J263" s="71" t="s">
        <v>41</v>
      </c>
      <c r="K263" s="71" t="s">
        <v>41</v>
      </c>
      <c r="L263" s="16" t="s">
        <v>300</v>
      </c>
      <c r="M263" s="16" t="s">
        <v>993</v>
      </c>
      <c r="N263" s="68" t="s">
        <v>16</v>
      </c>
      <c r="O263" s="68" t="s">
        <v>15</v>
      </c>
      <c r="P263" s="16" t="s">
        <v>568</v>
      </c>
      <c r="Q263" s="69" t="s">
        <v>198</v>
      </c>
      <c r="R263" s="16"/>
      <c r="S263" s="16"/>
      <c r="T263" s="16"/>
      <c r="U263" s="16"/>
      <c r="V263" s="16"/>
      <c r="W263" s="16"/>
      <c r="X263" s="16"/>
      <c r="Y263" s="16"/>
      <c r="Z263" s="16"/>
      <c r="AA263" s="16"/>
      <c r="AB263" s="16"/>
      <c r="AC263" s="16"/>
      <c r="AD263" s="16"/>
      <c r="AE263" s="16"/>
      <c r="AF263" s="16"/>
      <c r="AG263" s="16"/>
      <c r="AH263" s="16"/>
      <c r="AI263" s="16"/>
      <c r="AJ263" s="16"/>
      <c r="AK263" s="16"/>
    </row>
    <row r="264" ht="15.75" customHeight="1">
      <c r="A264" s="73">
        <v>44671.54680869213</v>
      </c>
      <c r="B264" s="16" t="s">
        <v>9</v>
      </c>
      <c r="C264" s="67" t="s">
        <v>10</v>
      </c>
      <c r="D264" s="68" t="s">
        <v>54</v>
      </c>
      <c r="E264" s="16" t="s">
        <v>174</v>
      </c>
      <c r="F264" s="16" t="s">
        <v>39</v>
      </c>
      <c r="G264" s="71" t="s">
        <v>23</v>
      </c>
      <c r="H264" s="16" t="s">
        <v>216</v>
      </c>
      <c r="I264" s="16" t="s">
        <v>175</v>
      </c>
      <c r="J264" s="71" t="s">
        <v>23</v>
      </c>
      <c r="K264" s="71" t="s">
        <v>23</v>
      </c>
      <c r="L264" s="16" t="s">
        <v>196</v>
      </c>
      <c r="M264" s="16" t="s">
        <v>175</v>
      </c>
      <c r="N264" s="68" t="s">
        <v>15</v>
      </c>
      <c r="O264" s="68" t="s">
        <v>16</v>
      </c>
      <c r="P264" s="16" t="s">
        <v>183</v>
      </c>
      <c r="Q264" s="69" t="s">
        <v>175</v>
      </c>
      <c r="R264" s="16"/>
      <c r="S264" s="16"/>
      <c r="T264" s="16"/>
      <c r="U264" s="16"/>
      <c r="V264" s="16"/>
      <c r="W264" s="16"/>
      <c r="X264" s="16"/>
      <c r="Y264" s="16"/>
      <c r="Z264" s="16"/>
      <c r="AA264" s="16"/>
      <c r="AB264" s="16"/>
      <c r="AC264" s="16"/>
      <c r="AD264" s="16"/>
      <c r="AE264" s="16"/>
      <c r="AF264" s="16"/>
      <c r="AG264" s="16"/>
      <c r="AH264" s="16"/>
      <c r="AI264" s="16"/>
      <c r="AJ264" s="16"/>
      <c r="AK264" s="16"/>
    </row>
    <row r="265" ht="15.75" customHeight="1">
      <c r="A265" s="73">
        <v>44671.54909778935</v>
      </c>
      <c r="B265" s="16" t="s">
        <v>21</v>
      </c>
      <c r="C265" s="67" t="s">
        <v>10</v>
      </c>
      <c r="D265" s="68" t="s">
        <v>994</v>
      </c>
      <c r="E265" s="16" t="s">
        <v>199</v>
      </c>
      <c r="F265" s="16" t="s">
        <v>995</v>
      </c>
      <c r="G265" s="71" t="s">
        <v>34</v>
      </c>
      <c r="H265" s="16" t="s">
        <v>996</v>
      </c>
      <c r="I265" s="16" t="s">
        <v>15</v>
      </c>
      <c r="J265" s="71" t="s">
        <v>23</v>
      </c>
      <c r="K265" s="68" t="s">
        <v>13</v>
      </c>
      <c r="L265" s="16" t="s">
        <v>226</v>
      </c>
      <c r="M265" s="16" t="s">
        <v>997</v>
      </c>
      <c r="N265" s="68" t="s">
        <v>15</v>
      </c>
      <c r="O265" s="68" t="s">
        <v>15</v>
      </c>
      <c r="P265" s="16" t="s">
        <v>164</v>
      </c>
      <c r="Q265" s="69" t="s">
        <v>998</v>
      </c>
      <c r="R265" s="16"/>
      <c r="S265" s="16"/>
      <c r="T265" s="16"/>
      <c r="U265" s="16"/>
      <c r="V265" s="16"/>
      <c r="W265" s="16"/>
      <c r="X265" s="16"/>
      <c r="Y265" s="16"/>
      <c r="Z265" s="16"/>
      <c r="AA265" s="16"/>
      <c r="AB265" s="16"/>
      <c r="AC265" s="16"/>
      <c r="AD265" s="16"/>
      <c r="AE265" s="16"/>
      <c r="AF265" s="16"/>
      <c r="AG265" s="16"/>
      <c r="AH265" s="16"/>
      <c r="AI265" s="16"/>
      <c r="AJ265" s="16"/>
      <c r="AK265" s="16"/>
    </row>
    <row r="266" ht="15.75" customHeight="1">
      <c r="A266" s="73">
        <v>44671.5584646875</v>
      </c>
      <c r="B266" s="16" t="s">
        <v>21</v>
      </c>
      <c r="C266" s="67" t="s">
        <v>10</v>
      </c>
      <c r="D266" s="68" t="s">
        <v>999</v>
      </c>
      <c r="E266" s="16" t="s">
        <v>235</v>
      </c>
      <c r="F266" s="16" t="s">
        <v>422</v>
      </c>
      <c r="G266" s="71" t="s">
        <v>23</v>
      </c>
      <c r="H266" s="16" t="s">
        <v>1000</v>
      </c>
      <c r="I266" s="16" t="s">
        <v>175</v>
      </c>
      <c r="J266" s="71" t="s">
        <v>41</v>
      </c>
      <c r="K266" s="71" t="s">
        <v>14</v>
      </c>
      <c r="L266" s="16" t="s">
        <v>1001</v>
      </c>
      <c r="M266" s="16" t="s">
        <v>1002</v>
      </c>
      <c r="N266" s="68" t="s">
        <v>16</v>
      </c>
      <c r="O266" s="68" t="s">
        <v>16</v>
      </c>
      <c r="P266" s="16" t="s">
        <v>1003</v>
      </c>
      <c r="Q266" s="69" t="s">
        <v>1004</v>
      </c>
      <c r="R266" s="16"/>
      <c r="S266" s="16"/>
      <c r="T266" s="16"/>
      <c r="U266" s="16"/>
      <c r="V266" s="16"/>
      <c r="W266" s="16"/>
      <c r="X266" s="16"/>
      <c r="Y266" s="16"/>
      <c r="Z266" s="16"/>
      <c r="AA266" s="16"/>
      <c r="AB266" s="16"/>
      <c r="AC266" s="16"/>
      <c r="AD266" s="16"/>
      <c r="AE266" s="16"/>
      <c r="AF266" s="16"/>
      <c r="AG266" s="16"/>
      <c r="AH266" s="16"/>
      <c r="AI266" s="16"/>
      <c r="AJ266" s="16"/>
      <c r="AK266" s="16"/>
    </row>
    <row r="267" ht="15.75" customHeight="1">
      <c r="A267" s="73">
        <v>44671.88496391204</v>
      </c>
      <c r="B267" s="16" t="s">
        <v>9</v>
      </c>
      <c r="C267" s="67" t="s">
        <v>10</v>
      </c>
      <c r="D267" s="68" t="s">
        <v>30</v>
      </c>
      <c r="E267" s="16" t="s">
        <v>190</v>
      </c>
      <c r="F267" s="16" t="s">
        <v>39</v>
      </c>
      <c r="G267" s="74">
        <v>0.0</v>
      </c>
      <c r="H267" s="16" t="s">
        <v>662</v>
      </c>
      <c r="I267" s="16" t="s">
        <v>175</v>
      </c>
      <c r="J267" s="71" t="s">
        <v>41</v>
      </c>
      <c r="K267" s="68" t="s">
        <v>13</v>
      </c>
      <c r="L267" s="16" t="s">
        <v>181</v>
      </c>
      <c r="M267" s="16" t="s">
        <v>1005</v>
      </c>
      <c r="N267" s="68" t="s">
        <v>24</v>
      </c>
      <c r="O267" s="68" t="s">
        <v>16</v>
      </c>
      <c r="P267" s="16" t="s">
        <v>215</v>
      </c>
      <c r="Q267" s="69" t="s">
        <v>225</v>
      </c>
      <c r="R267" s="16"/>
      <c r="S267" s="16"/>
      <c r="T267" s="16"/>
      <c r="U267" s="16"/>
      <c r="V267" s="16"/>
      <c r="W267" s="16"/>
      <c r="X267" s="16"/>
      <c r="Y267" s="16"/>
      <c r="Z267" s="16"/>
      <c r="AA267" s="16"/>
      <c r="AB267" s="16"/>
      <c r="AC267" s="16"/>
      <c r="AD267" s="16"/>
      <c r="AE267" s="16"/>
      <c r="AF267" s="16"/>
      <c r="AG267" s="16"/>
      <c r="AH267" s="16"/>
      <c r="AI267" s="16"/>
      <c r="AJ267" s="16"/>
      <c r="AK267" s="16"/>
    </row>
    <row r="268" ht="15.75" customHeight="1">
      <c r="A268" s="73">
        <v>44672.53999769676</v>
      </c>
      <c r="B268" s="16" t="s">
        <v>21</v>
      </c>
      <c r="C268" s="67" t="s">
        <v>10</v>
      </c>
      <c r="D268" s="68" t="s">
        <v>11</v>
      </c>
      <c r="E268" s="16" t="s">
        <v>159</v>
      </c>
      <c r="F268" s="16" t="s">
        <v>379</v>
      </c>
      <c r="G268" s="68" t="s">
        <v>13</v>
      </c>
      <c r="H268" s="16" t="s">
        <v>319</v>
      </c>
      <c r="I268" s="16" t="s">
        <v>16</v>
      </c>
      <c r="J268" s="68" t="s">
        <v>13</v>
      </c>
      <c r="K268" s="71" t="s">
        <v>41</v>
      </c>
      <c r="L268" s="16" t="s">
        <v>269</v>
      </c>
      <c r="M268" s="16" t="s">
        <v>319</v>
      </c>
      <c r="N268" s="68" t="s">
        <v>16</v>
      </c>
      <c r="O268" s="68" t="s">
        <v>15</v>
      </c>
      <c r="P268" s="16" t="s">
        <v>263</v>
      </c>
      <c r="Q268" s="69" t="s">
        <v>319</v>
      </c>
      <c r="R268" s="16"/>
      <c r="S268" s="16"/>
      <c r="T268" s="16"/>
      <c r="U268" s="16"/>
      <c r="V268" s="16"/>
      <c r="W268" s="16"/>
      <c r="X268" s="16"/>
      <c r="Y268" s="16"/>
      <c r="Z268" s="16"/>
      <c r="AA268" s="16"/>
      <c r="AB268" s="16"/>
      <c r="AC268" s="16"/>
      <c r="AD268" s="16"/>
      <c r="AE268" s="16"/>
      <c r="AF268" s="16"/>
      <c r="AG268" s="16"/>
      <c r="AH268" s="16"/>
      <c r="AI268" s="16"/>
      <c r="AJ268" s="16"/>
      <c r="AK268" s="16"/>
    </row>
    <row r="269" ht="15.75" customHeight="1">
      <c r="A269" s="73">
        <v>44672.825766712966</v>
      </c>
      <c r="B269" s="16" t="s">
        <v>9</v>
      </c>
      <c r="C269" s="67" t="s">
        <v>10</v>
      </c>
      <c r="D269" s="68" t="s">
        <v>68</v>
      </c>
      <c r="E269" s="16" t="s">
        <v>174</v>
      </c>
      <c r="F269" s="16" t="s">
        <v>795</v>
      </c>
      <c r="G269" s="68" t="s">
        <v>13</v>
      </c>
      <c r="H269" s="16" t="s">
        <v>1006</v>
      </c>
      <c r="I269" s="16" t="s">
        <v>175</v>
      </c>
      <c r="J269" s="71" t="s">
        <v>14</v>
      </c>
      <c r="K269" s="71" t="s">
        <v>14</v>
      </c>
      <c r="L269" s="16" t="s">
        <v>385</v>
      </c>
      <c r="M269" s="16" t="s">
        <v>476</v>
      </c>
      <c r="N269" s="68" t="s">
        <v>16</v>
      </c>
      <c r="O269" s="68" t="s">
        <v>16</v>
      </c>
      <c r="P269" s="16" t="s">
        <v>651</v>
      </c>
      <c r="Q269" s="69" t="s">
        <v>476</v>
      </c>
      <c r="R269" s="16"/>
      <c r="S269" s="16"/>
      <c r="T269" s="16"/>
      <c r="U269" s="16"/>
      <c r="V269" s="16"/>
      <c r="W269" s="16"/>
      <c r="X269" s="16"/>
      <c r="Y269" s="16"/>
      <c r="Z269" s="16"/>
      <c r="AA269" s="16"/>
      <c r="AB269" s="16"/>
      <c r="AC269" s="16"/>
      <c r="AD269" s="16"/>
      <c r="AE269" s="16"/>
      <c r="AF269" s="16"/>
      <c r="AG269" s="16"/>
      <c r="AH269" s="16"/>
      <c r="AI269" s="16"/>
      <c r="AJ269" s="16"/>
      <c r="AK269" s="16"/>
    </row>
    <row r="270" ht="15.75" customHeight="1">
      <c r="A270" s="73">
        <v>44673.77185261574</v>
      </c>
      <c r="B270" s="16" t="s">
        <v>9</v>
      </c>
      <c r="C270" s="67" t="s">
        <v>10</v>
      </c>
      <c r="D270" s="68" t="s">
        <v>69</v>
      </c>
      <c r="E270" s="16" t="s">
        <v>159</v>
      </c>
      <c r="F270" s="16" t="s">
        <v>152</v>
      </c>
      <c r="G270" s="71" t="s">
        <v>34</v>
      </c>
      <c r="H270" s="16" t="s">
        <v>1007</v>
      </c>
      <c r="I270" s="16" t="s">
        <v>15</v>
      </c>
      <c r="J270" s="71" t="s">
        <v>41</v>
      </c>
      <c r="K270" s="71" t="s">
        <v>41</v>
      </c>
      <c r="L270" s="16" t="s">
        <v>181</v>
      </c>
      <c r="M270" s="16" t="s">
        <v>1008</v>
      </c>
      <c r="N270" s="68" t="s">
        <v>16</v>
      </c>
      <c r="O270" s="68" t="s">
        <v>16</v>
      </c>
      <c r="P270" s="16" t="s">
        <v>820</v>
      </c>
      <c r="Q270" s="69" t="s">
        <v>1009</v>
      </c>
      <c r="R270" s="16"/>
      <c r="S270" s="16"/>
      <c r="T270" s="16"/>
      <c r="U270" s="16"/>
      <c r="V270" s="16"/>
      <c r="W270" s="16"/>
      <c r="X270" s="16"/>
      <c r="Y270" s="16"/>
      <c r="Z270" s="16"/>
      <c r="AA270" s="16"/>
      <c r="AB270" s="16"/>
      <c r="AC270" s="16"/>
      <c r="AD270" s="16"/>
      <c r="AE270" s="16"/>
      <c r="AF270" s="16"/>
      <c r="AG270" s="16"/>
      <c r="AH270" s="16"/>
      <c r="AI270" s="16"/>
      <c r="AJ270" s="16"/>
      <c r="AK270" s="16"/>
    </row>
    <row r="271" ht="15.75" customHeight="1">
      <c r="A271" s="73">
        <v>44673.87076295139</v>
      </c>
      <c r="B271" s="16" t="s">
        <v>9</v>
      </c>
      <c r="C271" s="67" t="s">
        <v>10</v>
      </c>
      <c r="D271" s="68" t="s">
        <v>66</v>
      </c>
      <c r="E271" s="16" t="s">
        <v>174</v>
      </c>
      <c r="F271" s="16" t="s">
        <v>1010</v>
      </c>
      <c r="G271" s="71" t="s">
        <v>23</v>
      </c>
      <c r="H271" s="16" t="s">
        <v>1011</v>
      </c>
      <c r="I271" s="16" t="s">
        <v>16</v>
      </c>
      <c r="J271" s="71" t="s">
        <v>23</v>
      </c>
      <c r="K271" s="68" t="s">
        <v>13</v>
      </c>
      <c r="L271" s="16" t="s">
        <v>181</v>
      </c>
      <c r="M271" s="16" t="s">
        <v>1012</v>
      </c>
      <c r="N271" s="68" t="s">
        <v>15</v>
      </c>
      <c r="O271" s="68" t="s">
        <v>15</v>
      </c>
      <c r="P271" s="16" t="s">
        <v>1013</v>
      </c>
      <c r="Q271" s="69" t="s">
        <v>621</v>
      </c>
      <c r="R271" s="16"/>
      <c r="S271" s="16"/>
      <c r="T271" s="16"/>
      <c r="U271" s="16"/>
      <c r="V271" s="16"/>
      <c r="W271" s="16"/>
      <c r="X271" s="16"/>
      <c r="Y271" s="16"/>
      <c r="Z271" s="16"/>
      <c r="AA271" s="16"/>
      <c r="AB271" s="16"/>
      <c r="AC271" s="16"/>
      <c r="AD271" s="16"/>
      <c r="AE271" s="16"/>
      <c r="AF271" s="16"/>
      <c r="AG271" s="16"/>
      <c r="AH271" s="16"/>
      <c r="AI271" s="16"/>
      <c r="AJ271" s="16"/>
      <c r="AK271" s="16"/>
    </row>
    <row r="272" ht="15.75" customHeight="1">
      <c r="A272" s="73">
        <v>44673.98223834491</v>
      </c>
      <c r="B272" s="16" t="s">
        <v>9</v>
      </c>
      <c r="C272" s="67" t="s">
        <v>10</v>
      </c>
      <c r="D272" s="68" t="s">
        <v>11</v>
      </c>
      <c r="E272" s="16" t="s">
        <v>159</v>
      </c>
      <c r="F272" s="16" t="s">
        <v>305</v>
      </c>
      <c r="G272" s="71" t="s">
        <v>12</v>
      </c>
      <c r="H272" s="16" t="s">
        <v>1014</v>
      </c>
      <c r="I272" s="16" t="s">
        <v>175</v>
      </c>
      <c r="J272" s="68" t="s">
        <v>13</v>
      </c>
      <c r="K272" s="71" t="s">
        <v>41</v>
      </c>
      <c r="L272" s="16" t="s">
        <v>181</v>
      </c>
      <c r="M272" s="16" t="s">
        <v>1015</v>
      </c>
      <c r="N272" s="68" t="s">
        <v>16</v>
      </c>
      <c r="O272" s="68" t="s">
        <v>16</v>
      </c>
      <c r="P272" s="16" t="s">
        <v>315</v>
      </c>
      <c r="Q272" s="30" t="s">
        <v>268</v>
      </c>
      <c r="R272" s="30"/>
      <c r="S272" s="16"/>
      <c r="T272" s="16"/>
      <c r="U272" s="16"/>
      <c r="V272" s="16"/>
      <c r="W272" s="16"/>
      <c r="X272" s="16"/>
      <c r="Y272" s="16"/>
      <c r="Z272" s="16"/>
      <c r="AA272" s="16"/>
      <c r="AB272" s="16"/>
      <c r="AC272" s="16"/>
      <c r="AD272" s="16"/>
      <c r="AE272" s="16"/>
      <c r="AF272" s="16"/>
      <c r="AG272" s="16"/>
      <c r="AH272" s="16"/>
      <c r="AI272" s="16"/>
      <c r="AJ272" s="16"/>
      <c r="AK272" s="16"/>
    </row>
    <row r="273" ht="15.75" customHeight="1">
      <c r="A273" s="73">
        <v>44674.68802376157</v>
      </c>
      <c r="B273" s="16" t="s">
        <v>9</v>
      </c>
      <c r="C273" s="67" t="s">
        <v>10</v>
      </c>
      <c r="D273" s="68" t="s">
        <v>30</v>
      </c>
      <c r="E273" s="16" t="s">
        <v>174</v>
      </c>
      <c r="F273" s="16" t="s">
        <v>389</v>
      </c>
      <c r="G273" s="74">
        <v>0.0</v>
      </c>
      <c r="H273" s="16" t="s">
        <v>1016</v>
      </c>
      <c r="I273" s="16" t="s">
        <v>16</v>
      </c>
      <c r="J273" s="71" t="s">
        <v>41</v>
      </c>
      <c r="K273" s="71" t="s">
        <v>14</v>
      </c>
      <c r="L273" s="16" t="s">
        <v>300</v>
      </c>
      <c r="M273" s="16" t="s">
        <v>1017</v>
      </c>
      <c r="N273" s="68" t="s">
        <v>15</v>
      </c>
      <c r="O273" s="68" t="s">
        <v>16</v>
      </c>
      <c r="P273" s="16" t="s">
        <v>263</v>
      </c>
      <c r="Q273" s="30" t="s">
        <v>1018</v>
      </c>
      <c r="R273" s="16"/>
      <c r="S273" s="16"/>
      <c r="T273" s="16"/>
      <c r="U273" s="16"/>
      <c r="V273" s="16"/>
      <c r="W273" s="16"/>
      <c r="X273" s="16"/>
      <c r="Y273" s="16"/>
      <c r="Z273" s="16"/>
      <c r="AA273" s="16"/>
      <c r="AB273" s="16"/>
      <c r="AC273" s="16"/>
      <c r="AD273" s="16"/>
      <c r="AE273" s="16"/>
      <c r="AF273" s="16"/>
      <c r="AG273" s="16"/>
      <c r="AH273" s="16"/>
      <c r="AI273" s="16"/>
      <c r="AJ273" s="16"/>
      <c r="AK273" s="16"/>
    </row>
    <row r="274" ht="15.75" customHeight="1">
      <c r="A274" s="73">
        <v>44662.59021700232</v>
      </c>
      <c r="B274" s="16" t="s">
        <v>9</v>
      </c>
      <c r="C274" s="67" t="s">
        <v>10</v>
      </c>
      <c r="D274" s="68" t="s">
        <v>11</v>
      </c>
      <c r="E274" s="16" t="s">
        <v>199</v>
      </c>
      <c r="F274" s="16" t="s">
        <v>821</v>
      </c>
      <c r="G274" s="71" t="s">
        <v>12</v>
      </c>
      <c r="H274" s="16" t="s">
        <v>1019</v>
      </c>
      <c r="I274" s="16" t="s">
        <v>16</v>
      </c>
      <c r="J274" s="71" t="s">
        <v>14</v>
      </c>
      <c r="K274" s="71" t="s">
        <v>41</v>
      </c>
      <c r="L274" s="16" t="s">
        <v>269</v>
      </c>
      <c r="M274" s="16" t="s">
        <v>558</v>
      </c>
      <c r="N274" s="68" t="s">
        <v>24</v>
      </c>
      <c r="O274" s="68" t="s">
        <v>15</v>
      </c>
      <c r="P274" s="16" t="s">
        <v>240</v>
      </c>
      <c r="Q274" s="69" t="s">
        <v>558</v>
      </c>
      <c r="R274" s="16"/>
      <c r="S274" s="16"/>
      <c r="T274" s="16"/>
      <c r="U274" s="16"/>
      <c r="V274" s="16"/>
      <c r="W274" s="16"/>
      <c r="X274" s="16"/>
      <c r="Y274" s="16"/>
      <c r="Z274" s="16"/>
      <c r="AA274" s="16"/>
      <c r="AB274" s="16"/>
      <c r="AC274" s="16"/>
      <c r="AD274" s="16"/>
      <c r="AE274" s="16"/>
      <c r="AF274" s="16"/>
      <c r="AG274" s="16"/>
      <c r="AH274" s="16"/>
      <c r="AI274" s="16"/>
      <c r="AJ274" s="16"/>
      <c r="AK274" s="16"/>
    </row>
    <row r="275" ht="15.75" customHeight="1">
      <c r="A275" s="73">
        <v>44662.5937365162</v>
      </c>
      <c r="B275" s="16" t="s">
        <v>9</v>
      </c>
      <c r="C275" s="67" t="s">
        <v>10</v>
      </c>
      <c r="D275" s="68" t="s">
        <v>11</v>
      </c>
      <c r="E275" s="16" t="s">
        <v>656</v>
      </c>
      <c r="F275" s="16" t="s">
        <v>627</v>
      </c>
      <c r="G275" s="68" t="s">
        <v>13</v>
      </c>
      <c r="H275" s="16" t="s">
        <v>1020</v>
      </c>
      <c r="I275" s="16" t="s">
        <v>16</v>
      </c>
      <c r="J275" s="68" t="s">
        <v>13</v>
      </c>
      <c r="K275" s="71" t="s">
        <v>23</v>
      </c>
      <c r="L275" s="16" t="s">
        <v>255</v>
      </c>
      <c r="M275" s="16" t="s">
        <v>175</v>
      </c>
      <c r="N275" s="68" t="s">
        <v>15</v>
      </c>
      <c r="O275" s="68" t="s">
        <v>15</v>
      </c>
      <c r="P275" s="16" t="s">
        <v>568</v>
      </c>
      <c r="Q275" s="69" t="s">
        <v>198</v>
      </c>
      <c r="R275" s="16"/>
      <c r="S275" s="16"/>
      <c r="T275" s="16"/>
      <c r="U275" s="16"/>
      <c r="V275" s="16"/>
      <c r="W275" s="16"/>
      <c r="X275" s="16"/>
      <c r="Y275" s="16"/>
      <c r="Z275" s="16"/>
      <c r="AA275" s="16"/>
      <c r="AB275" s="16"/>
      <c r="AC275" s="16"/>
      <c r="AD275" s="16"/>
      <c r="AE275" s="16"/>
      <c r="AF275" s="16"/>
      <c r="AG275" s="16"/>
      <c r="AH275" s="16"/>
      <c r="AI275" s="16"/>
      <c r="AJ275" s="16"/>
      <c r="AK275" s="16"/>
    </row>
    <row r="276" ht="15.75" customHeight="1">
      <c r="A276" s="73">
        <v>44662.59862989583</v>
      </c>
      <c r="B276" s="16" t="s">
        <v>9</v>
      </c>
      <c r="C276" s="67" t="s">
        <v>10</v>
      </c>
      <c r="D276" s="68" t="s">
        <v>11</v>
      </c>
      <c r="E276" s="16" t="s">
        <v>159</v>
      </c>
      <c r="F276" s="16" t="s">
        <v>379</v>
      </c>
      <c r="G276" s="71" t="s">
        <v>23</v>
      </c>
      <c r="H276" s="16" t="s">
        <v>1021</v>
      </c>
      <c r="I276" s="16" t="s">
        <v>175</v>
      </c>
      <c r="J276" s="68" t="s">
        <v>13</v>
      </c>
      <c r="K276" s="71" t="s">
        <v>23</v>
      </c>
      <c r="L276" s="16" t="s">
        <v>1022</v>
      </c>
      <c r="M276" s="16" t="s">
        <v>1023</v>
      </c>
      <c r="N276" s="68" t="s">
        <v>16</v>
      </c>
      <c r="O276" s="68" t="s">
        <v>15</v>
      </c>
      <c r="P276" s="16" t="s">
        <v>1024</v>
      </c>
      <c r="Q276" s="69" t="s">
        <v>940</v>
      </c>
      <c r="R276" s="16"/>
      <c r="S276" s="16"/>
      <c r="T276" s="16"/>
      <c r="U276" s="16"/>
      <c r="V276" s="16"/>
      <c r="W276" s="16"/>
      <c r="X276" s="16"/>
      <c r="Y276" s="16"/>
      <c r="Z276" s="16"/>
      <c r="AA276" s="16"/>
      <c r="AB276" s="16"/>
      <c r="AC276" s="16"/>
      <c r="AD276" s="16"/>
      <c r="AE276" s="16"/>
      <c r="AF276" s="16"/>
      <c r="AG276" s="16"/>
      <c r="AH276" s="16"/>
      <c r="AI276" s="16"/>
      <c r="AJ276" s="16"/>
      <c r="AK276" s="16"/>
    </row>
    <row r="277" ht="15.75" customHeight="1">
      <c r="A277" s="73">
        <v>44662.622679004635</v>
      </c>
      <c r="B277" s="16" t="s">
        <v>9</v>
      </c>
      <c r="C277" s="67" t="s">
        <v>10</v>
      </c>
      <c r="D277" s="68" t="s">
        <v>11</v>
      </c>
      <c r="E277" s="16" t="s">
        <v>159</v>
      </c>
      <c r="F277" s="16" t="s">
        <v>39</v>
      </c>
      <c r="G277" s="74">
        <v>0.0</v>
      </c>
      <c r="H277" s="16" t="s">
        <v>1025</v>
      </c>
      <c r="I277" s="16" t="s">
        <v>16</v>
      </c>
      <c r="J277" s="68" t="s">
        <v>13</v>
      </c>
      <c r="K277" s="68" t="s">
        <v>13</v>
      </c>
      <c r="L277" s="16" t="s">
        <v>385</v>
      </c>
      <c r="M277" s="16" t="s">
        <v>1026</v>
      </c>
      <c r="N277" s="68" t="s">
        <v>16</v>
      </c>
      <c r="O277" s="68" t="s">
        <v>16</v>
      </c>
      <c r="P277" s="16" t="s">
        <v>156</v>
      </c>
      <c r="Q277" s="69" t="s">
        <v>1027</v>
      </c>
      <c r="R277" s="16"/>
      <c r="S277" s="16"/>
      <c r="T277" s="16"/>
      <c r="U277" s="16"/>
      <c r="V277" s="16"/>
      <c r="W277" s="16"/>
      <c r="X277" s="16"/>
      <c r="Y277" s="16"/>
      <c r="Z277" s="16"/>
      <c r="AA277" s="16"/>
      <c r="AB277" s="16"/>
      <c r="AC277" s="16"/>
      <c r="AD277" s="16"/>
      <c r="AE277" s="16"/>
      <c r="AF277" s="16"/>
      <c r="AG277" s="16"/>
      <c r="AH277" s="16"/>
      <c r="AI277" s="16"/>
      <c r="AJ277" s="16"/>
      <c r="AK277" s="16"/>
    </row>
    <row r="278" ht="15.75" customHeight="1">
      <c r="A278" s="73">
        <v>44662.64529961806</v>
      </c>
      <c r="B278" s="16" t="s">
        <v>9</v>
      </c>
      <c r="C278" s="67" t="s">
        <v>10</v>
      </c>
      <c r="D278" s="68" t="s">
        <v>30</v>
      </c>
      <c r="E278" s="16" t="s">
        <v>210</v>
      </c>
      <c r="F278" s="16" t="s">
        <v>236</v>
      </c>
      <c r="G278" s="71" t="s">
        <v>23</v>
      </c>
      <c r="H278" s="16" t="s">
        <v>1028</v>
      </c>
      <c r="I278" s="16" t="s">
        <v>16</v>
      </c>
      <c r="J278" s="71" t="s">
        <v>41</v>
      </c>
      <c r="K278" s="71" t="s">
        <v>41</v>
      </c>
      <c r="L278" s="16" t="s">
        <v>269</v>
      </c>
      <c r="M278" s="16" t="s">
        <v>1029</v>
      </c>
      <c r="N278" s="68" t="s">
        <v>15</v>
      </c>
      <c r="O278" s="68" t="s">
        <v>15</v>
      </c>
      <c r="P278" s="16" t="s">
        <v>521</v>
      </c>
      <c r="Q278" s="69" t="s">
        <v>1030</v>
      </c>
      <c r="R278" s="16"/>
      <c r="S278" s="16"/>
      <c r="T278" s="16"/>
      <c r="U278" s="16"/>
      <c r="V278" s="16"/>
      <c r="W278" s="16"/>
      <c r="X278" s="16"/>
      <c r="Y278" s="16"/>
      <c r="Z278" s="16"/>
      <c r="AA278" s="16"/>
      <c r="AB278" s="16"/>
      <c r="AC278" s="16"/>
      <c r="AD278" s="16"/>
      <c r="AE278" s="16"/>
      <c r="AF278" s="16"/>
      <c r="AG278" s="16"/>
      <c r="AH278" s="16"/>
      <c r="AI278" s="16"/>
      <c r="AJ278" s="16"/>
      <c r="AK278" s="16"/>
    </row>
    <row r="279" ht="15.75" customHeight="1">
      <c r="A279" s="73">
        <v>44662.657841875</v>
      </c>
      <c r="B279" s="16" t="s">
        <v>9</v>
      </c>
      <c r="C279" s="67" t="s">
        <v>10</v>
      </c>
      <c r="D279" s="68" t="s">
        <v>40</v>
      </c>
      <c r="E279" s="16" t="s">
        <v>190</v>
      </c>
      <c r="F279" s="16" t="s">
        <v>337</v>
      </c>
      <c r="G279" s="71" t="s">
        <v>12</v>
      </c>
      <c r="H279" s="16" t="s">
        <v>1031</v>
      </c>
      <c r="I279" s="16" t="s">
        <v>16</v>
      </c>
      <c r="J279" s="71" t="s">
        <v>41</v>
      </c>
      <c r="K279" s="71" t="s">
        <v>14</v>
      </c>
      <c r="L279" s="16" t="s">
        <v>286</v>
      </c>
      <c r="M279" s="16" t="s">
        <v>1032</v>
      </c>
      <c r="N279" s="68" t="s">
        <v>16</v>
      </c>
      <c r="O279" s="68" t="s">
        <v>16</v>
      </c>
      <c r="P279" s="16" t="s">
        <v>263</v>
      </c>
      <c r="Q279" s="69" t="s">
        <v>1033</v>
      </c>
      <c r="R279" s="16"/>
      <c r="S279" s="16"/>
      <c r="T279" s="16"/>
      <c r="U279" s="16"/>
      <c r="V279" s="16"/>
      <c r="W279" s="16"/>
      <c r="X279" s="16"/>
      <c r="Y279" s="16"/>
      <c r="Z279" s="16"/>
      <c r="AA279" s="16"/>
      <c r="AB279" s="16"/>
      <c r="AC279" s="16"/>
      <c r="AD279" s="16"/>
      <c r="AE279" s="16"/>
      <c r="AF279" s="16"/>
      <c r="AG279" s="16"/>
      <c r="AH279" s="16"/>
      <c r="AI279" s="16"/>
      <c r="AJ279" s="16"/>
      <c r="AK279" s="16"/>
    </row>
    <row r="280" ht="15.75" customHeight="1">
      <c r="A280" s="73">
        <v>44662.874159479165</v>
      </c>
      <c r="B280" s="16" t="s">
        <v>9</v>
      </c>
      <c r="C280" s="67" t="s">
        <v>10</v>
      </c>
      <c r="D280" s="68" t="s">
        <v>11</v>
      </c>
      <c r="E280" s="16" t="s">
        <v>159</v>
      </c>
      <c r="F280" s="16" t="s">
        <v>236</v>
      </c>
      <c r="G280" s="71" t="s">
        <v>12</v>
      </c>
      <c r="H280" s="16" t="s">
        <v>1034</v>
      </c>
      <c r="I280" s="16" t="s">
        <v>175</v>
      </c>
      <c r="J280" s="71" t="s">
        <v>41</v>
      </c>
      <c r="K280" s="71" t="s">
        <v>41</v>
      </c>
      <c r="L280" s="16" t="s">
        <v>269</v>
      </c>
      <c r="M280" s="16" t="s">
        <v>1035</v>
      </c>
      <c r="N280" s="68" t="s">
        <v>16</v>
      </c>
      <c r="O280" s="68" t="s">
        <v>15</v>
      </c>
      <c r="P280" s="16" t="s">
        <v>183</v>
      </c>
      <c r="Q280" s="69" t="s">
        <v>1036</v>
      </c>
      <c r="R280" s="16"/>
      <c r="S280" s="16"/>
      <c r="T280" s="16"/>
      <c r="U280" s="16"/>
      <c r="V280" s="16"/>
      <c r="W280" s="16"/>
      <c r="X280" s="16"/>
      <c r="Y280" s="16"/>
      <c r="Z280" s="16"/>
      <c r="AA280" s="16"/>
      <c r="AB280" s="16"/>
      <c r="AC280" s="16"/>
      <c r="AD280" s="16"/>
      <c r="AE280" s="16"/>
      <c r="AF280" s="16"/>
      <c r="AG280" s="16"/>
      <c r="AH280" s="16"/>
      <c r="AI280" s="16"/>
      <c r="AJ280" s="16"/>
      <c r="AK280" s="16"/>
    </row>
    <row r="281" ht="15.75" customHeight="1">
      <c r="A281" s="73">
        <v>44662.97295846065</v>
      </c>
      <c r="B281" s="16" t="s">
        <v>21</v>
      </c>
      <c r="C281" s="67" t="s">
        <v>10</v>
      </c>
      <c r="D281" s="68" t="s">
        <v>11</v>
      </c>
      <c r="E281" s="16" t="s">
        <v>199</v>
      </c>
      <c r="F281" s="16" t="s">
        <v>27</v>
      </c>
      <c r="G281" s="71" t="s">
        <v>12</v>
      </c>
      <c r="H281" s="16" t="s">
        <v>1037</v>
      </c>
      <c r="I281" s="16" t="s">
        <v>16</v>
      </c>
      <c r="J281" s="71" t="s">
        <v>23</v>
      </c>
      <c r="K281" s="71" t="s">
        <v>41</v>
      </c>
      <c r="L281" s="16" t="s">
        <v>339</v>
      </c>
      <c r="M281" s="16" t="s">
        <v>1038</v>
      </c>
      <c r="N281" s="68" t="s">
        <v>16</v>
      </c>
      <c r="O281" s="68" t="s">
        <v>16</v>
      </c>
      <c r="P281" s="16" t="s">
        <v>521</v>
      </c>
      <c r="Q281" s="69" t="s">
        <v>1039</v>
      </c>
      <c r="R281" s="16"/>
      <c r="S281" s="16"/>
      <c r="T281" s="16"/>
      <c r="U281" s="16"/>
      <c r="V281" s="16"/>
      <c r="W281" s="16"/>
      <c r="X281" s="16"/>
      <c r="Y281" s="16"/>
      <c r="Z281" s="16"/>
      <c r="AA281" s="16"/>
      <c r="AB281" s="16"/>
      <c r="AC281" s="16"/>
      <c r="AD281" s="16"/>
      <c r="AE281" s="16"/>
      <c r="AF281" s="16"/>
      <c r="AG281" s="16"/>
      <c r="AH281" s="16"/>
      <c r="AI281" s="16"/>
      <c r="AJ281" s="16"/>
      <c r="AK281" s="16"/>
    </row>
    <row r="282" ht="15.75" customHeight="1">
      <c r="A282" s="73">
        <v>44663.601858194445</v>
      </c>
      <c r="B282" s="16" t="s">
        <v>9</v>
      </c>
      <c r="C282" s="67" t="s">
        <v>10</v>
      </c>
      <c r="D282" s="68" t="s">
        <v>905</v>
      </c>
      <c r="E282" s="16" t="s">
        <v>190</v>
      </c>
      <c r="F282" s="16" t="s">
        <v>42</v>
      </c>
      <c r="G282" s="71" t="s">
        <v>23</v>
      </c>
      <c r="H282" s="16" t="s">
        <v>1040</v>
      </c>
      <c r="I282" s="16" t="s">
        <v>175</v>
      </c>
      <c r="J282" s="71" t="s">
        <v>23</v>
      </c>
      <c r="K282" s="71" t="s">
        <v>14</v>
      </c>
      <c r="L282" s="16" t="s">
        <v>269</v>
      </c>
      <c r="M282" s="16" t="s">
        <v>1041</v>
      </c>
      <c r="N282" s="68" t="s">
        <v>24</v>
      </c>
      <c r="O282" s="68" t="s">
        <v>16</v>
      </c>
      <c r="P282" s="16" t="s">
        <v>1042</v>
      </c>
      <c r="Q282" s="69" t="s">
        <v>1043</v>
      </c>
      <c r="R282" s="16"/>
      <c r="S282" s="16"/>
      <c r="T282" s="16"/>
      <c r="U282" s="16"/>
      <c r="V282" s="16"/>
      <c r="W282" s="16"/>
      <c r="X282" s="16"/>
      <c r="Y282" s="16"/>
      <c r="Z282" s="16"/>
      <c r="AA282" s="16"/>
      <c r="AB282" s="16"/>
      <c r="AC282" s="16"/>
      <c r="AD282" s="16"/>
      <c r="AE282" s="16"/>
      <c r="AF282" s="16"/>
      <c r="AG282" s="16"/>
      <c r="AH282" s="16"/>
      <c r="AI282" s="16"/>
      <c r="AJ282" s="16"/>
      <c r="AK282" s="16"/>
    </row>
    <row r="283" ht="15.75" customHeight="1">
      <c r="A283" s="73">
        <v>44665.827132025464</v>
      </c>
      <c r="B283" s="16" t="s">
        <v>21</v>
      </c>
      <c r="C283" s="67" t="s">
        <v>10</v>
      </c>
      <c r="D283" s="68" t="s">
        <v>11</v>
      </c>
      <c r="E283" s="16" t="s">
        <v>199</v>
      </c>
      <c r="F283" s="16" t="s">
        <v>1010</v>
      </c>
      <c r="G283" s="71" t="s">
        <v>23</v>
      </c>
      <c r="H283" s="16" t="s">
        <v>1044</v>
      </c>
      <c r="I283" s="16" t="s">
        <v>175</v>
      </c>
      <c r="J283" s="71" t="s">
        <v>41</v>
      </c>
      <c r="K283" s="71" t="s">
        <v>14</v>
      </c>
      <c r="L283" s="16" t="s">
        <v>385</v>
      </c>
      <c r="M283" s="16" t="s">
        <v>1045</v>
      </c>
      <c r="N283" s="68" t="s">
        <v>24</v>
      </c>
      <c r="O283" s="68" t="s">
        <v>15</v>
      </c>
      <c r="P283" s="16" t="s">
        <v>1046</v>
      </c>
      <c r="Q283" s="69" t="s">
        <v>1047</v>
      </c>
      <c r="R283" s="16"/>
      <c r="S283" s="16"/>
      <c r="T283" s="16"/>
      <c r="U283" s="16"/>
      <c r="V283" s="16"/>
      <c r="W283" s="16"/>
      <c r="X283" s="16"/>
      <c r="Y283" s="16"/>
      <c r="Z283" s="16"/>
      <c r="AA283" s="16"/>
      <c r="AB283" s="16"/>
      <c r="AC283" s="16"/>
      <c r="AD283" s="16"/>
      <c r="AE283" s="16"/>
      <c r="AF283" s="16"/>
      <c r="AG283" s="16"/>
      <c r="AH283" s="16"/>
      <c r="AI283" s="16"/>
      <c r="AJ283" s="16"/>
      <c r="AK283" s="16"/>
    </row>
    <row r="284" ht="15.75" customHeight="1">
      <c r="A284" s="73">
        <v>44666.62298472223</v>
      </c>
      <c r="B284" s="16" t="s">
        <v>9</v>
      </c>
      <c r="C284" s="67" t="s">
        <v>10</v>
      </c>
      <c r="D284" s="68" t="s">
        <v>40</v>
      </c>
      <c r="E284" s="16" t="s">
        <v>258</v>
      </c>
      <c r="F284" s="16" t="s">
        <v>278</v>
      </c>
      <c r="G284" s="74">
        <v>0.0</v>
      </c>
      <c r="H284" s="16" t="s">
        <v>1048</v>
      </c>
      <c r="I284" s="16" t="s">
        <v>16</v>
      </c>
      <c r="J284" s="74">
        <v>0.0</v>
      </c>
      <c r="K284" s="74">
        <v>0.0</v>
      </c>
      <c r="L284" s="16" t="s">
        <v>196</v>
      </c>
      <c r="M284" s="16" t="s">
        <v>216</v>
      </c>
      <c r="N284" s="68" t="s">
        <v>16</v>
      </c>
      <c r="O284" s="68" t="s">
        <v>15</v>
      </c>
      <c r="P284" s="16" t="s">
        <v>1049</v>
      </c>
      <c r="Q284" s="69" t="s">
        <v>1050</v>
      </c>
      <c r="R284" s="16"/>
      <c r="S284" s="16"/>
      <c r="T284" s="16"/>
      <c r="U284" s="16"/>
      <c r="V284" s="16"/>
      <c r="W284" s="16"/>
      <c r="X284" s="16"/>
      <c r="Y284" s="16"/>
      <c r="Z284" s="16"/>
      <c r="AA284" s="16"/>
      <c r="AB284" s="16"/>
      <c r="AC284" s="16"/>
      <c r="AD284" s="16"/>
      <c r="AE284" s="16"/>
      <c r="AF284" s="16"/>
      <c r="AG284" s="16"/>
      <c r="AH284" s="16"/>
      <c r="AI284" s="16"/>
      <c r="AJ284" s="16"/>
      <c r="AK284" s="16"/>
    </row>
    <row r="285" ht="15.75" customHeight="1">
      <c r="A285" s="73">
        <v>44670.352325706015</v>
      </c>
      <c r="B285" s="16" t="s">
        <v>21</v>
      </c>
      <c r="C285" s="67" t="s">
        <v>10</v>
      </c>
      <c r="D285" s="68" t="s">
        <v>30</v>
      </c>
      <c r="E285" s="16" t="s">
        <v>656</v>
      </c>
      <c r="F285" s="16" t="s">
        <v>27</v>
      </c>
      <c r="G285" s="74">
        <v>0.0</v>
      </c>
      <c r="H285" s="16" t="s">
        <v>1051</v>
      </c>
      <c r="I285" s="16" t="s">
        <v>15</v>
      </c>
      <c r="J285" s="71" t="s">
        <v>41</v>
      </c>
      <c r="K285" s="71" t="s">
        <v>23</v>
      </c>
      <c r="L285" s="16" t="s">
        <v>339</v>
      </c>
      <c r="M285" s="16" t="s">
        <v>1052</v>
      </c>
      <c r="N285" s="68" t="s">
        <v>24</v>
      </c>
      <c r="O285" s="68" t="s">
        <v>15</v>
      </c>
      <c r="P285" s="16" t="s">
        <v>183</v>
      </c>
      <c r="Q285" s="30" t="s">
        <v>338</v>
      </c>
      <c r="R285" s="30"/>
      <c r="S285" s="16"/>
      <c r="T285" s="16"/>
      <c r="U285" s="16"/>
      <c r="V285" s="16"/>
      <c r="W285" s="16"/>
      <c r="X285" s="16"/>
      <c r="Y285" s="16"/>
      <c r="Z285" s="16"/>
      <c r="AA285" s="16"/>
      <c r="AB285" s="16"/>
      <c r="AC285" s="16"/>
      <c r="AD285" s="16"/>
      <c r="AE285" s="16"/>
      <c r="AF285" s="16"/>
      <c r="AG285" s="16"/>
      <c r="AH285" s="16"/>
      <c r="AI285" s="16"/>
      <c r="AJ285" s="16"/>
      <c r="AK285" s="16"/>
    </row>
    <row r="286" ht="15.75" customHeight="1">
      <c r="A286" s="73">
        <v>44670.35277516204</v>
      </c>
      <c r="B286" s="16" t="s">
        <v>21</v>
      </c>
      <c r="C286" s="67" t="s">
        <v>10</v>
      </c>
      <c r="D286" s="68" t="s">
        <v>1053</v>
      </c>
      <c r="E286" s="16" t="s">
        <v>656</v>
      </c>
      <c r="F286" s="16" t="s">
        <v>39</v>
      </c>
      <c r="G286" s="71" t="s">
        <v>12</v>
      </c>
      <c r="H286" s="16" t="s">
        <v>1054</v>
      </c>
      <c r="I286" s="16" t="s">
        <v>15</v>
      </c>
      <c r="J286" s="71" t="s">
        <v>14</v>
      </c>
      <c r="K286" s="74">
        <v>0.0</v>
      </c>
      <c r="L286" s="16" t="s">
        <v>181</v>
      </c>
      <c r="M286" s="16" t="s">
        <v>1054</v>
      </c>
      <c r="N286" s="68" t="s">
        <v>24</v>
      </c>
      <c r="O286" s="68" t="s">
        <v>15</v>
      </c>
      <c r="P286" s="16" t="s">
        <v>178</v>
      </c>
      <c r="Q286" s="69" t="s">
        <v>1055</v>
      </c>
      <c r="R286" s="16"/>
      <c r="S286" s="16"/>
      <c r="T286" s="16"/>
      <c r="U286" s="16"/>
      <c r="V286" s="16"/>
      <c r="W286" s="16"/>
      <c r="X286" s="16"/>
      <c r="Y286" s="16"/>
      <c r="Z286" s="16"/>
      <c r="AA286" s="16"/>
      <c r="AB286" s="16"/>
      <c r="AC286" s="16"/>
      <c r="AD286" s="16"/>
      <c r="AE286" s="16"/>
      <c r="AF286" s="16"/>
      <c r="AG286" s="16"/>
      <c r="AH286" s="16"/>
      <c r="AI286" s="16"/>
      <c r="AJ286" s="16"/>
      <c r="AK286" s="16"/>
    </row>
    <row r="287" ht="15.75" customHeight="1">
      <c r="A287" s="73">
        <v>44670.35465104166</v>
      </c>
      <c r="B287" s="16" t="s">
        <v>9</v>
      </c>
      <c r="C287" s="67" t="s">
        <v>10</v>
      </c>
      <c r="D287" s="68" t="s">
        <v>58</v>
      </c>
      <c r="E287" s="16" t="s">
        <v>190</v>
      </c>
      <c r="F287" s="16" t="s">
        <v>42</v>
      </c>
      <c r="G287" s="68" t="s">
        <v>13</v>
      </c>
      <c r="H287" s="16" t="s">
        <v>1056</v>
      </c>
      <c r="I287" s="16" t="s">
        <v>16</v>
      </c>
      <c r="J287" s="74">
        <v>0.0</v>
      </c>
      <c r="K287" s="71" t="s">
        <v>23</v>
      </c>
      <c r="L287" s="16" t="s">
        <v>436</v>
      </c>
      <c r="M287" s="16" t="s">
        <v>1057</v>
      </c>
      <c r="N287" s="68" t="s">
        <v>24</v>
      </c>
      <c r="O287" s="68" t="s">
        <v>16</v>
      </c>
      <c r="P287" s="16" t="s">
        <v>568</v>
      </c>
      <c r="Q287" s="69" t="s">
        <v>1058</v>
      </c>
      <c r="R287" s="16"/>
      <c r="S287" s="16"/>
      <c r="T287" s="16"/>
      <c r="U287" s="16"/>
      <c r="V287" s="16"/>
      <c r="W287" s="16"/>
      <c r="X287" s="16"/>
      <c r="Y287" s="16"/>
      <c r="Z287" s="16"/>
      <c r="AA287" s="16"/>
      <c r="AB287" s="16"/>
      <c r="AC287" s="16"/>
      <c r="AD287" s="16"/>
      <c r="AE287" s="16"/>
      <c r="AF287" s="16"/>
      <c r="AG287" s="16"/>
      <c r="AH287" s="16"/>
      <c r="AI287" s="16"/>
      <c r="AJ287" s="16"/>
      <c r="AK287" s="16"/>
    </row>
    <row r="288" ht="15.75" customHeight="1">
      <c r="A288" s="73">
        <v>44670.356858761574</v>
      </c>
      <c r="B288" s="16" t="s">
        <v>9</v>
      </c>
      <c r="C288" s="67" t="s">
        <v>10</v>
      </c>
      <c r="D288" s="68" t="s">
        <v>40</v>
      </c>
      <c r="E288" s="16" t="s">
        <v>190</v>
      </c>
      <c r="F288" s="16" t="s">
        <v>42</v>
      </c>
      <c r="G288" s="68" t="s">
        <v>13</v>
      </c>
      <c r="H288" s="16" t="s">
        <v>1059</v>
      </c>
      <c r="I288" s="16" t="s">
        <v>16</v>
      </c>
      <c r="J288" s="71" t="s">
        <v>23</v>
      </c>
      <c r="K288" s="68" t="s">
        <v>13</v>
      </c>
      <c r="L288" s="16" t="s">
        <v>181</v>
      </c>
      <c r="M288" s="16" t="s">
        <v>1060</v>
      </c>
      <c r="N288" s="68" t="s">
        <v>24</v>
      </c>
      <c r="O288" s="68" t="s">
        <v>15</v>
      </c>
      <c r="P288" s="16" t="s">
        <v>282</v>
      </c>
      <c r="Q288" s="30" t="s">
        <v>1061</v>
      </c>
      <c r="R288" s="16"/>
      <c r="S288" s="16"/>
      <c r="T288" s="16"/>
      <c r="U288" s="16"/>
      <c r="V288" s="16"/>
      <c r="W288" s="16"/>
      <c r="X288" s="16"/>
      <c r="Y288" s="16"/>
      <c r="Z288" s="16"/>
      <c r="AA288" s="16"/>
      <c r="AB288" s="16"/>
      <c r="AC288" s="16"/>
      <c r="AD288" s="16"/>
      <c r="AE288" s="16"/>
      <c r="AF288" s="16"/>
      <c r="AG288" s="16"/>
      <c r="AH288" s="16"/>
      <c r="AI288" s="16"/>
      <c r="AJ288" s="16"/>
      <c r="AK288" s="16"/>
    </row>
    <row r="289" ht="15.75" customHeight="1">
      <c r="A289" s="73">
        <v>44670.35904131945</v>
      </c>
      <c r="B289" s="16" t="s">
        <v>21</v>
      </c>
      <c r="C289" s="67" t="s">
        <v>10</v>
      </c>
      <c r="D289" s="68" t="s">
        <v>30</v>
      </c>
      <c r="E289" s="16" t="s">
        <v>800</v>
      </c>
      <c r="F289" s="16" t="s">
        <v>278</v>
      </c>
      <c r="G289" s="74">
        <v>0.0</v>
      </c>
      <c r="H289" s="16" t="s">
        <v>728</v>
      </c>
      <c r="I289" s="16" t="s">
        <v>175</v>
      </c>
      <c r="J289" s="71" t="s">
        <v>23</v>
      </c>
      <c r="K289" s="74">
        <v>0.0</v>
      </c>
      <c r="L289" s="16" t="s">
        <v>1062</v>
      </c>
      <c r="M289" s="16" t="s">
        <v>728</v>
      </c>
      <c r="N289" s="68" t="s">
        <v>16</v>
      </c>
      <c r="O289" s="68" t="s">
        <v>16</v>
      </c>
      <c r="P289" s="16" t="s">
        <v>194</v>
      </c>
      <c r="Q289" s="69" t="s">
        <v>1063</v>
      </c>
      <c r="R289" s="16"/>
      <c r="S289" s="16"/>
      <c r="T289" s="16"/>
      <c r="U289" s="16"/>
      <c r="V289" s="16"/>
      <c r="W289" s="16"/>
      <c r="X289" s="16"/>
      <c r="Y289" s="16"/>
      <c r="Z289" s="16"/>
      <c r="AA289" s="16"/>
      <c r="AB289" s="16"/>
      <c r="AC289" s="16"/>
      <c r="AD289" s="16"/>
      <c r="AE289" s="16"/>
      <c r="AF289" s="16"/>
      <c r="AG289" s="16"/>
      <c r="AH289" s="16"/>
      <c r="AI289" s="16"/>
      <c r="AJ289" s="16"/>
      <c r="AK289" s="16"/>
    </row>
    <row r="290" ht="15.75" customHeight="1">
      <c r="A290" s="73">
        <v>44670.36029537037</v>
      </c>
      <c r="B290" s="16" t="s">
        <v>35</v>
      </c>
      <c r="C290" s="67" t="s">
        <v>10</v>
      </c>
      <c r="D290" s="68" t="s">
        <v>30</v>
      </c>
      <c r="E290" s="16" t="s">
        <v>159</v>
      </c>
      <c r="F290" s="16" t="s">
        <v>1064</v>
      </c>
      <c r="G290" s="74">
        <v>0.0</v>
      </c>
      <c r="H290" s="16" t="s">
        <v>1065</v>
      </c>
      <c r="I290" s="16" t="s">
        <v>16</v>
      </c>
      <c r="J290" s="68" t="s">
        <v>13</v>
      </c>
      <c r="K290" s="68" t="s">
        <v>13</v>
      </c>
      <c r="L290" s="16" t="s">
        <v>385</v>
      </c>
      <c r="M290" s="16" t="s">
        <v>1066</v>
      </c>
      <c r="N290" s="68" t="s">
        <v>24</v>
      </c>
      <c r="O290" s="68" t="s">
        <v>16</v>
      </c>
      <c r="P290" s="16" t="s">
        <v>263</v>
      </c>
      <c r="Q290" s="69" t="s">
        <v>1067</v>
      </c>
      <c r="R290" s="16"/>
      <c r="S290" s="16"/>
      <c r="T290" s="16"/>
      <c r="U290" s="16"/>
      <c r="V290" s="16"/>
      <c r="W290" s="16"/>
      <c r="X290" s="16"/>
      <c r="Y290" s="16"/>
      <c r="Z290" s="16"/>
      <c r="AA290" s="16"/>
      <c r="AB290" s="16"/>
      <c r="AC290" s="16"/>
      <c r="AD290" s="16"/>
      <c r="AE290" s="16"/>
      <c r="AF290" s="16"/>
      <c r="AG290" s="16"/>
      <c r="AH290" s="16"/>
      <c r="AI290" s="16"/>
      <c r="AJ290" s="16"/>
      <c r="AK290" s="16"/>
    </row>
    <row r="291" ht="15.75" customHeight="1">
      <c r="A291" s="73">
        <v>44670.360307951385</v>
      </c>
      <c r="B291" s="16" t="s">
        <v>9</v>
      </c>
      <c r="C291" s="67" t="s">
        <v>10</v>
      </c>
      <c r="D291" s="68" t="s">
        <v>82</v>
      </c>
      <c r="E291" s="16" t="s">
        <v>656</v>
      </c>
      <c r="F291" s="16" t="s">
        <v>987</v>
      </c>
      <c r="G291" s="68" t="s">
        <v>13</v>
      </c>
      <c r="H291" s="16" t="s">
        <v>1068</v>
      </c>
      <c r="I291" s="16" t="s">
        <v>16</v>
      </c>
      <c r="J291" s="68" t="s">
        <v>13</v>
      </c>
      <c r="K291" s="68" t="s">
        <v>13</v>
      </c>
      <c r="L291" s="16" t="s">
        <v>443</v>
      </c>
      <c r="M291" s="16" t="s">
        <v>1069</v>
      </c>
      <c r="N291" s="68" t="s">
        <v>15</v>
      </c>
      <c r="O291" s="68" t="s">
        <v>15</v>
      </c>
      <c r="P291" s="16" t="s">
        <v>298</v>
      </c>
      <c r="Q291" s="69" t="s">
        <v>1069</v>
      </c>
      <c r="R291" s="16"/>
      <c r="S291" s="16"/>
      <c r="T291" s="16"/>
      <c r="U291" s="16"/>
      <c r="V291" s="16"/>
      <c r="W291" s="16"/>
      <c r="X291" s="16"/>
      <c r="Y291" s="16"/>
      <c r="Z291" s="16"/>
      <c r="AA291" s="16"/>
      <c r="AB291" s="16"/>
      <c r="AC291" s="16"/>
      <c r="AD291" s="16"/>
      <c r="AE291" s="16"/>
      <c r="AF291" s="16"/>
      <c r="AG291" s="16"/>
      <c r="AH291" s="16"/>
      <c r="AI291" s="16"/>
      <c r="AJ291" s="16"/>
      <c r="AK291" s="16"/>
    </row>
    <row r="292" ht="15.75" customHeight="1">
      <c r="A292" s="73">
        <v>44670.450236874996</v>
      </c>
      <c r="B292" s="16" t="s">
        <v>9</v>
      </c>
      <c r="C292" s="67" t="s">
        <v>10</v>
      </c>
      <c r="D292" s="68" t="s">
        <v>30</v>
      </c>
      <c r="E292" s="16" t="s">
        <v>190</v>
      </c>
      <c r="F292" s="16" t="s">
        <v>27</v>
      </c>
      <c r="G292" s="74">
        <v>0.0</v>
      </c>
      <c r="H292" s="16" t="s">
        <v>558</v>
      </c>
      <c r="I292" s="16" t="s">
        <v>16</v>
      </c>
      <c r="J292" s="68" t="s">
        <v>13</v>
      </c>
      <c r="K292" s="74">
        <v>0.0</v>
      </c>
      <c r="L292" s="16" t="s">
        <v>238</v>
      </c>
      <c r="M292" s="16" t="s">
        <v>558</v>
      </c>
      <c r="N292" s="68" t="s">
        <v>15</v>
      </c>
      <c r="O292" s="68" t="s">
        <v>15</v>
      </c>
      <c r="P292" s="16" t="s">
        <v>552</v>
      </c>
      <c r="Q292" s="69" t="s">
        <v>558</v>
      </c>
      <c r="R292" s="16"/>
      <c r="S292" s="16"/>
      <c r="T292" s="16"/>
      <c r="U292" s="16"/>
      <c r="V292" s="16"/>
      <c r="W292" s="16"/>
      <c r="X292" s="16"/>
      <c r="Y292" s="16"/>
      <c r="Z292" s="16"/>
      <c r="AA292" s="16"/>
      <c r="AB292" s="16"/>
      <c r="AC292" s="16"/>
      <c r="AD292" s="16"/>
      <c r="AE292" s="16"/>
      <c r="AF292" s="16"/>
      <c r="AG292" s="16"/>
      <c r="AH292" s="16"/>
      <c r="AI292" s="16"/>
      <c r="AJ292" s="16"/>
      <c r="AK292" s="16"/>
    </row>
    <row r="293" ht="15.75" customHeight="1">
      <c r="A293" s="73">
        <v>44670.45406315972</v>
      </c>
      <c r="B293" s="16" t="s">
        <v>9</v>
      </c>
      <c r="C293" s="67" t="s">
        <v>10</v>
      </c>
      <c r="D293" s="68" t="s">
        <v>30</v>
      </c>
      <c r="E293" s="16" t="s">
        <v>1070</v>
      </c>
      <c r="F293" s="16" t="s">
        <v>865</v>
      </c>
      <c r="G293" s="74">
        <v>0.0</v>
      </c>
      <c r="H293" s="16" t="s">
        <v>1071</v>
      </c>
      <c r="I293" s="16" t="s">
        <v>175</v>
      </c>
      <c r="J293" s="74">
        <v>0.0</v>
      </c>
      <c r="K293" s="71" t="s">
        <v>41</v>
      </c>
      <c r="L293" s="16" t="s">
        <v>385</v>
      </c>
      <c r="M293" s="16" t="s">
        <v>1072</v>
      </c>
      <c r="N293" s="68" t="s">
        <v>16</v>
      </c>
      <c r="O293" s="68" t="s">
        <v>15</v>
      </c>
      <c r="P293" s="16" t="s">
        <v>1046</v>
      </c>
      <c r="Q293" s="30" t="s">
        <v>1073</v>
      </c>
      <c r="R293" s="30"/>
      <c r="S293" s="30"/>
      <c r="T293" s="30"/>
      <c r="U293" s="16"/>
      <c r="V293" s="16"/>
      <c r="W293" s="16"/>
      <c r="X293" s="16"/>
      <c r="Y293" s="16"/>
      <c r="Z293" s="16"/>
      <c r="AA293" s="16"/>
      <c r="AB293" s="16"/>
      <c r="AC293" s="16"/>
      <c r="AD293" s="16"/>
      <c r="AE293" s="16"/>
      <c r="AF293" s="16"/>
      <c r="AG293" s="16"/>
      <c r="AH293" s="16"/>
      <c r="AI293" s="16"/>
      <c r="AJ293" s="16"/>
      <c r="AK293" s="16"/>
    </row>
    <row r="294" ht="15.75" customHeight="1">
      <c r="A294" s="73">
        <v>44670.454342453704</v>
      </c>
      <c r="B294" s="16" t="s">
        <v>9</v>
      </c>
      <c r="C294" s="67" t="s">
        <v>10</v>
      </c>
      <c r="D294" s="68" t="s">
        <v>30</v>
      </c>
      <c r="E294" s="16" t="s">
        <v>248</v>
      </c>
      <c r="F294" s="16" t="s">
        <v>242</v>
      </c>
      <c r="G294" s="71" t="s">
        <v>23</v>
      </c>
      <c r="H294" s="16" t="s">
        <v>1074</v>
      </c>
      <c r="I294" s="16" t="s">
        <v>15</v>
      </c>
      <c r="J294" s="71" t="s">
        <v>41</v>
      </c>
      <c r="K294" s="71" t="s">
        <v>41</v>
      </c>
      <c r="L294" s="16" t="s">
        <v>181</v>
      </c>
      <c r="M294" s="16" t="s">
        <v>1075</v>
      </c>
      <c r="N294" s="68" t="s">
        <v>24</v>
      </c>
      <c r="O294" s="68" t="s">
        <v>15</v>
      </c>
      <c r="P294" s="16" t="s">
        <v>1046</v>
      </c>
      <c r="Q294" s="69" t="s">
        <v>1076</v>
      </c>
      <c r="R294" s="16"/>
      <c r="S294" s="16"/>
      <c r="T294" s="16"/>
      <c r="U294" s="16"/>
      <c r="V294" s="16"/>
      <c r="W294" s="16"/>
      <c r="X294" s="16"/>
      <c r="Y294" s="16"/>
      <c r="Z294" s="16"/>
      <c r="AA294" s="16"/>
      <c r="AB294" s="16"/>
      <c r="AC294" s="16"/>
      <c r="AD294" s="16"/>
      <c r="AE294" s="16"/>
      <c r="AF294" s="16"/>
      <c r="AG294" s="16"/>
      <c r="AH294" s="16"/>
      <c r="AI294" s="16"/>
      <c r="AJ294" s="16"/>
      <c r="AK294" s="16"/>
    </row>
    <row r="295" ht="15.75" customHeight="1">
      <c r="A295" s="73">
        <v>44670.454371493055</v>
      </c>
      <c r="B295" s="16" t="s">
        <v>9</v>
      </c>
      <c r="C295" s="67" t="s">
        <v>10</v>
      </c>
      <c r="D295" s="68" t="s">
        <v>30</v>
      </c>
      <c r="E295" s="16" t="s">
        <v>199</v>
      </c>
      <c r="F295" s="16" t="s">
        <v>27</v>
      </c>
      <c r="G295" s="74">
        <v>0.0</v>
      </c>
      <c r="H295" s="16" t="s">
        <v>266</v>
      </c>
      <c r="I295" s="16" t="s">
        <v>16</v>
      </c>
      <c r="J295" s="71" t="s">
        <v>14</v>
      </c>
      <c r="K295" s="74">
        <v>0.0</v>
      </c>
      <c r="L295" s="16" t="s">
        <v>373</v>
      </c>
      <c r="M295" s="16" t="s">
        <v>266</v>
      </c>
      <c r="N295" s="68" t="s">
        <v>16</v>
      </c>
      <c r="O295" s="68" t="s">
        <v>15</v>
      </c>
      <c r="P295" s="16" t="s">
        <v>194</v>
      </c>
      <c r="Q295" s="69" t="s">
        <v>940</v>
      </c>
      <c r="R295" s="16"/>
      <c r="S295" s="16"/>
      <c r="T295" s="16"/>
      <c r="U295" s="16"/>
      <c r="V295" s="16"/>
      <c r="W295" s="16"/>
      <c r="X295" s="16"/>
      <c r="Y295" s="16"/>
      <c r="Z295" s="16"/>
      <c r="AA295" s="16"/>
      <c r="AB295" s="16"/>
      <c r="AC295" s="16"/>
      <c r="AD295" s="16"/>
      <c r="AE295" s="16"/>
      <c r="AF295" s="16"/>
      <c r="AG295" s="16"/>
      <c r="AH295" s="16"/>
      <c r="AI295" s="16"/>
      <c r="AJ295" s="16"/>
      <c r="AK295" s="16"/>
    </row>
    <row r="296" ht="15.75" customHeight="1">
      <c r="A296" s="73">
        <v>44670.45495425926</v>
      </c>
      <c r="B296" s="16" t="s">
        <v>9</v>
      </c>
      <c r="C296" s="67" t="s">
        <v>10</v>
      </c>
      <c r="D296" s="68" t="s">
        <v>30</v>
      </c>
      <c r="E296" s="16" t="s">
        <v>174</v>
      </c>
      <c r="F296" s="16" t="s">
        <v>152</v>
      </c>
      <c r="G296" s="74">
        <v>0.0</v>
      </c>
      <c r="H296" s="16" t="s">
        <v>770</v>
      </c>
      <c r="I296" s="16" t="s">
        <v>175</v>
      </c>
      <c r="J296" s="71" t="s">
        <v>23</v>
      </c>
      <c r="K296" s="68" t="s">
        <v>13</v>
      </c>
      <c r="L296" s="16" t="s">
        <v>196</v>
      </c>
      <c r="M296" s="16" t="s">
        <v>770</v>
      </c>
      <c r="N296" s="68" t="s">
        <v>15</v>
      </c>
      <c r="O296" s="68" t="s">
        <v>15</v>
      </c>
      <c r="P296" s="16" t="s">
        <v>240</v>
      </c>
      <c r="Q296" s="69" t="s">
        <v>770</v>
      </c>
      <c r="R296" s="16"/>
      <c r="S296" s="16"/>
      <c r="T296" s="16"/>
      <c r="U296" s="16"/>
      <c r="V296" s="16"/>
      <c r="W296" s="16"/>
      <c r="X296" s="16"/>
      <c r="Y296" s="16"/>
      <c r="Z296" s="16"/>
      <c r="AA296" s="16"/>
      <c r="AB296" s="16"/>
      <c r="AC296" s="16"/>
      <c r="AD296" s="16"/>
      <c r="AE296" s="16"/>
      <c r="AF296" s="16"/>
      <c r="AG296" s="16"/>
      <c r="AH296" s="16"/>
      <c r="AI296" s="16"/>
      <c r="AJ296" s="16"/>
      <c r="AK296" s="16"/>
    </row>
    <row r="297" ht="15.75" customHeight="1">
      <c r="A297" s="73">
        <v>44670.45561391204</v>
      </c>
      <c r="B297" s="16" t="s">
        <v>9</v>
      </c>
      <c r="C297" s="67" t="s">
        <v>10</v>
      </c>
      <c r="D297" s="68" t="s">
        <v>905</v>
      </c>
      <c r="E297" s="16" t="s">
        <v>190</v>
      </c>
      <c r="F297" s="16" t="s">
        <v>627</v>
      </c>
      <c r="G297" s="71" t="s">
        <v>12</v>
      </c>
      <c r="H297" s="16" t="s">
        <v>175</v>
      </c>
      <c r="I297" s="16" t="s">
        <v>175</v>
      </c>
      <c r="J297" s="71" t="s">
        <v>23</v>
      </c>
      <c r="K297" s="71" t="s">
        <v>23</v>
      </c>
      <c r="L297" s="16" t="s">
        <v>1077</v>
      </c>
      <c r="M297" s="16" t="s">
        <v>175</v>
      </c>
      <c r="N297" s="68" t="s">
        <v>16</v>
      </c>
      <c r="O297" s="68" t="s">
        <v>15</v>
      </c>
      <c r="P297" s="16" t="s">
        <v>240</v>
      </c>
      <c r="Q297" s="30" t="s">
        <v>1078</v>
      </c>
      <c r="R297" s="16"/>
      <c r="S297" s="16"/>
      <c r="T297" s="16"/>
      <c r="U297" s="16"/>
      <c r="V297" s="16"/>
      <c r="W297" s="16"/>
      <c r="X297" s="16"/>
      <c r="Y297" s="16"/>
      <c r="Z297" s="16"/>
      <c r="AA297" s="16"/>
      <c r="AB297" s="16"/>
      <c r="AC297" s="16"/>
      <c r="AD297" s="16"/>
      <c r="AE297" s="16"/>
      <c r="AF297" s="16"/>
      <c r="AG297" s="16"/>
      <c r="AH297" s="16"/>
      <c r="AI297" s="16"/>
      <c r="AJ297" s="16"/>
      <c r="AK297" s="16"/>
    </row>
    <row r="298" ht="15.75" customHeight="1">
      <c r="A298" s="73">
        <v>44670.45691540509</v>
      </c>
      <c r="B298" s="16" t="s">
        <v>9</v>
      </c>
      <c r="C298" s="67" t="s">
        <v>10</v>
      </c>
      <c r="D298" s="68" t="s">
        <v>30</v>
      </c>
      <c r="E298" s="16" t="s">
        <v>952</v>
      </c>
      <c r="F298" s="16" t="s">
        <v>152</v>
      </c>
      <c r="G298" s="71" t="s">
        <v>23</v>
      </c>
      <c r="H298" s="16" t="s">
        <v>1079</v>
      </c>
      <c r="I298" s="16" t="s">
        <v>16</v>
      </c>
      <c r="J298" s="74">
        <v>0.0</v>
      </c>
      <c r="K298" s="71" t="s">
        <v>23</v>
      </c>
      <c r="L298" s="16" t="s">
        <v>1080</v>
      </c>
      <c r="M298" s="16" t="s">
        <v>1081</v>
      </c>
      <c r="N298" s="68" t="s">
        <v>24</v>
      </c>
      <c r="O298" s="68" t="s">
        <v>15</v>
      </c>
      <c r="P298" s="16" t="s">
        <v>798</v>
      </c>
      <c r="Q298" s="69" t="s">
        <v>1082</v>
      </c>
      <c r="R298" s="16"/>
      <c r="S298" s="16"/>
      <c r="T298" s="16"/>
      <c r="U298" s="16"/>
      <c r="V298" s="16"/>
      <c r="W298" s="16"/>
      <c r="X298" s="16"/>
      <c r="Y298" s="16"/>
      <c r="Z298" s="16"/>
      <c r="AA298" s="16"/>
      <c r="AB298" s="16"/>
      <c r="AC298" s="16"/>
      <c r="AD298" s="16"/>
      <c r="AE298" s="16"/>
      <c r="AF298" s="16"/>
      <c r="AG298" s="16"/>
      <c r="AH298" s="30"/>
      <c r="AI298" s="30"/>
      <c r="AJ298" s="30"/>
      <c r="AK298" s="16"/>
    </row>
    <row r="299" ht="15.75" customHeight="1">
      <c r="A299" s="73">
        <v>44670.45736482639</v>
      </c>
      <c r="B299" s="16" t="s">
        <v>9</v>
      </c>
      <c r="C299" s="67" t="s">
        <v>10</v>
      </c>
      <c r="D299" s="68" t="s">
        <v>1083</v>
      </c>
      <c r="E299" s="16" t="s">
        <v>326</v>
      </c>
      <c r="F299" s="16" t="s">
        <v>236</v>
      </c>
      <c r="G299" s="71" t="s">
        <v>23</v>
      </c>
      <c r="H299" s="16" t="s">
        <v>1084</v>
      </c>
      <c r="I299" s="16" t="s">
        <v>16</v>
      </c>
      <c r="J299" s="71" t="s">
        <v>23</v>
      </c>
      <c r="K299" s="71" t="s">
        <v>14</v>
      </c>
      <c r="L299" s="16" t="s">
        <v>181</v>
      </c>
      <c r="M299" s="16" t="s">
        <v>1085</v>
      </c>
      <c r="N299" s="68" t="s">
        <v>24</v>
      </c>
      <c r="O299" s="68" t="s">
        <v>16</v>
      </c>
      <c r="P299" s="16" t="s">
        <v>1042</v>
      </c>
      <c r="Q299" s="69" t="s">
        <v>1086</v>
      </c>
      <c r="R299" s="16"/>
      <c r="S299" s="16"/>
      <c r="T299" s="16"/>
      <c r="U299" s="16"/>
      <c r="V299" s="16"/>
      <c r="W299" s="16"/>
      <c r="X299" s="16"/>
      <c r="Y299" s="16"/>
      <c r="Z299" s="16"/>
      <c r="AA299" s="16"/>
      <c r="AB299" s="16"/>
      <c r="AC299" s="16"/>
      <c r="AD299" s="16"/>
      <c r="AE299" s="16"/>
      <c r="AF299" s="16"/>
      <c r="AG299" s="16"/>
      <c r="AH299" s="16"/>
      <c r="AI299" s="16"/>
      <c r="AJ299" s="16"/>
      <c r="AK299" s="16"/>
    </row>
    <row r="300" ht="15.75" customHeight="1">
      <c r="A300" s="73">
        <v>44670.461938831024</v>
      </c>
      <c r="B300" s="16" t="s">
        <v>35</v>
      </c>
      <c r="C300" s="67" t="s">
        <v>10</v>
      </c>
      <c r="D300" s="68" t="s">
        <v>43</v>
      </c>
      <c r="E300" s="16" t="s">
        <v>517</v>
      </c>
      <c r="F300" s="16" t="s">
        <v>1087</v>
      </c>
      <c r="G300" s="71" t="s">
        <v>23</v>
      </c>
      <c r="H300" s="16" t="s">
        <v>1088</v>
      </c>
      <c r="I300" s="16" t="s">
        <v>16</v>
      </c>
      <c r="J300" s="68" t="s">
        <v>13</v>
      </c>
      <c r="K300" s="71" t="s">
        <v>41</v>
      </c>
      <c r="L300" s="16" t="s">
        <v>498</v>
      </c>
      <c r="M300" s="16" t="s">
        <v>558</v>
      </c>
      <c r="N300" s="68" t="s">
        <v>24</v>
      </c>
      <c r="O300" s="68" t="s">
        <v>15</v>
      </c>
      <c r="P300" s="16" t="s">
        <v>868</v>
      </c>
      <c r="Q300" s="30" t="s">
        <v>198</v>
      </c>
      <c r="R300" s="30"/>
      <c r="S300" s="30"/>
      <c r="T300" s="16"/>
      <c r="U300" s="16"/>
      <c r="V300" s="16"/>
      <c r="W300" s="16"/>
      <c r="X300" s="16"/>
      <c r="Y300" s="16"/>
      <c r="Z300" s="16"/>
      <c r="AA300" s="16"/>
      <c r="AB300" s="16"/>
      <c r="AC300" s="16"/>
      <c r="AD300" s="16"/>
      <c r="AE300" s="16"/>
      <c r="AF300" s="16"/>
      <c r="AG300" s="16"/>
      <c r="AH300" s="16"/>
      <c r="AI300" s="16"/>
      <c r="AJ300" s="16"/>
      <c r="AK300" s="16"/>
    </row>
    <row r="301" ht="15.75" customHeight="1">
      <c r="A301" s="73">
        <v>44670.478322650466</v>
      </c>
      <c r="B301" s="16" t="s">
        <v>21</v>
      </c>
      <c r="C301" s="67" t="s">
        <v>10</v>
      </c>
      <c r="D301" s="68" t="s">
        <v>30</v>
      </c>
      <c r="E301" s="16" t="s">
        <v>174</v>
      </c>
      <c r="F301" s="16" t="s">
        <v>416</v>
      </c>
      <c r="G301" s="71" t="s">
        <v>23</v>
      </c>
      <c r="H301" s="16" t="s">
        <v>1089</v>
      </c>
      <c r="I301" s="16" t="s">
        <v>16</v>
      </c>
      <c r="J301" s="71" t="s">
        <v>41</v>
      </c>
      <c r="K301" s="71" t="s">
        <v>41</v>
      </c>
      <c r="L301" s="16" t="s">
        <v>300</v>
      </c>
      <c r="M301" s="16" t="s">
        <v>1090</v>
      </c>
      <c r="N301" s="68" t="s">
        <v>15</v>
      </c>
      <c r="O301" s="68" t="s">
        <v>15</v>
      </c>
      <c r="P301" s="16" t="s">
        <v>215</v>
      </c>
      <c r="Q301" s="30" t="s">
        <v>1091</v>
      </c>
      <c r="R301" s="16"/>
      <c r="S301" s="16"/>
      <c r="T301" s="16"/>
      <c r="U301" s="16"/>
      <c r="V301" s="16"/>
      <c r="W301" s="16"/>
      <c r="X301" s="16"/>
      <c r="Y301" s="16"/>
      <c r="Z301" s="16"/>
      <c r="AA301" s="16"/>
      <c r="AB301" s="16"/>
      <c r="AC301" s="16"/>
      <c r="AD301" s="16"/>
      <c r="AE301" s="16"/>
      <c r="AF301" s="16"/>
      <c r="AG301" s="16"/>
      <c r="AH301" s="16"/>
      <c r="AI301" s="16"/>
      <c r="AJ301" s="16"/>
      <c r="AK301" s="16"/>
    </row>
    <row r="302" ht="15.75" customHeight="1">
      <c r="A302" s="73">
        <v>44670.7083671875</v>
      </c>
      <c r="B302" s="16" t="s">
        <v>9</v>
      </c>
      <c r="C302" s="67" t="s">
        <v>10</v>
      </c>
      <c r="D302" s="68" t="s">
        <v>1092</v>
      </c>
      <c r="E302" s="16" t="s">
        <v>190</v>
      </c>
      <c r="F302" s="16" t="s">
        <v>310</v>
      </c>
      <c r="G302" s="68" t="s">
        <v>13</v>
      </c>
      <c r="H302" s="16" t="s">
        <v>1093</v>
      </c>
      <c r="I302" s="16" t="s">
        <v>16</v>
      </c>
      <c r="J302" s="74">
        <v>0.0</v>
      </c>
      <c r="K302" s="71" t="s">
        <v>41</v>
      </c>
      <c r="L302" s="16" t="s">
        <v>300</v>
      </c>
      <c r="M302" s="16" t="s">
        <v>1094</v>
      </c>
      <c r="N302" s="68" t="s">
        <v>16</v>
      </c>
      <c r="O302" s="68" t="s">
        <v>16</v>
      </c>
      <c r="P302" s="16" t="s">
        <v>263</v>
      </c>
      <c r="Q302" s="69" t="s">
        <v>1095</v>
      </c>
      <c r="R302" s="16"/>
      <c r="S302" s="16"/>
      <c r="T302" s="16"/>
      <c r="U302" s="16"/>
      <c r="V302" s="16"/>
      <c r="W302" s="16"/>
      <c r="X302" s="16"/>
      <c r="Y302" s="16"/>
      <c r="Z302" s="16"/>
      <c r="AA302" s="16"/>
      <c r="AB302" s="16"/>
      <c r="AC302" s="16"/>
      <c r="AD302" s="16"/>
      <c r="AE302" s="16"/>
      <c r="AF302" s="16"/>
      <c r="AG302" s="16"/>
      <c r="AH302" s="16"/>
      <c r="AI302" s="16"/>
      <c r="AJ302" s="16"/>
      <c r="AK302" s="16"/>
    </row>
    <row r="303" ht="15.75" customHeight="1">
      <c r="A303" s="73">
        <v>44670.84790090278</v>
      </c>
      <c r="B303" s="16" t="s">
        <v>9</v>
      </c>
      <c r="C303" s="67" t="s">
        <v>10</v>
      </c>
      <c r="D303" s="68" t="s">
        <v>30</v>
      </c>
      <c r="E303" s="16" t="s">
        <v>174</v>
      </c>
      <c r="F303" s="16" t="s">
        <v>211</v>
      </c>
      <c r="G303" s="71" t="s">
        <v>23</v>
      </c>
      <c r="H303" s="16" t="s">
        <v>1096</v>
      </c>
      <c r="I303" s="16" t="s">
        <v>16</v>
      </c>
      <c r="J303" s="71" t="s">
        <v>14</v>
      </c>
      <c r="K303" s="71" t="s">
        <v>14</v>
      </c>
      <c r="L303" s="16" t="s">
        <v>238</v>
      </c>
      <c r="M303" s="16" t="s">
        <v>617</v>
      </c>
      <c r="N303" s="68" t="s">
        <v>16</v>
      </c>
      <c r="O303" s="68" t="s">
        <v>15</v>
      </c>
      <c r="P303" s="16" t="s">
        <v>860</v>
      </c>
      <c r="Q303" s="69" t="s">
        <v>1097</v>
      </c>
      <c r="R303" s="16"/>
      <c r="S303" s="16"/>
      <c r="T303" s="16"/>
      <c r="U303" s="16"/>
      <c r="V303" s="16"/>
      <c r="W303" s="16"/>
      <c r="X303" s="16"/>
      <c r="Y303" s="16"/>
      <c r="Z303" s="16"/>
      <c r="AA303" s="16"/>
      <c r="AB303" s="16"/>
      <c r="AC303" s="16"/>
      <c r="AD303" s="16"/>
      <c r="AE303" s="16"/>
      <c r="AF303" s="16"/>
      <c r="AG303" s="16"/>
      <c r="AH303" s="16"/>
      <c r="AI303" s="16"/>
      <c r="AJ303" s="16"/>
      <c r="AK303" s="16"/>
    </row>
    <row r="304" ht="15.75" customHeight="1">
      <c r="A304" s="73">
        <v>44670.84830378472</v>
      </c>
      <c r="B304" s="16" t="s">
        <v>9</v>
      </c>
      <c r="C304" s="67" t="s">
        <v>10</v>
      </c>
      <c r="D304" s="68" t="s">
        <v>1098</v>
      </c>
      <c r="E304" s="16" t="s">
        <v>174</v>
      </c>
      <c r="F304" s="16" t="s">
        <v>191</v>
      </c>
      <c r="G304" s="71" t="s">
        <v>23</v>
      </c>
      <c r="H304" s="16" t="s">
        <v>1099</v>
      </c>
      <c r="I304" s="16" t="s">
        <v>15</v>
      </c>
      <c r="J304" s="71" t="s">
        <v>23</v>
      </c>
      <c r="K304" s="71" t="s">
        <v>14</v>
      </c>
      <c r="L304" s="16" t="s">
        <v>419</v>
      </c>
      <c r="M304" s="16" t="s">
        <v>1100</v>
      </c>
      <c r="N304" s="68" t="s">
        <v>15</v>
      </c>
      <c r="O304" s="68" t="s">
        <v>15</v>
      </c>
      <c r="P304" s="16" t="s">
        <v>240</v>
      </c>
      <c r="Q304" s="30" t="s">
        <v>1101</v>
      </c>
      <c r="R304" s="16"/>
      <c r="S304" s="16"/>
      <c r="T304" s="16"/>
      <c r="U304" s="16"/>
      <c r="V304" s="16"/>
      <c r="W304" s="16"/>
      <c r="X304" s="16"/>
      <c r="Y304" s="16"/>
      <c r="Z304" s="16"/>
      <c r="AA304" s="16"/>
      <c r="AB304" s="16"/>
      <c r="AC304" s="16"/>
      <c r="AD304" s="16"/>
      <c r="AE304" s="16"/>
      <c r="AF304" s="16"/>
      <c r="AG304" s="16"/>
      <c r="AH304" s="16"/>
      <c r="AI304" s="16"/>
      <c r="AJ304" s="16"/>
      <c r="AK304" s="16"/>
    </row>
    <row r="305" ht="15.75" customHeight="1">
      <c r="A305" s="73">
        <v>44670.852024039355</v>
      </c>
      <c r="B305" s="16" t="s">
        <v>9</v>
      </c>
      <c r="C305" s="67" t="s">
        <v>10</v>
      </c>
      <c r="D305" s="68" t="s">
        <v>68</v>
      </c>
      <c r="E305" s="16" t="s">
        <v>159</v>
      </c>
      <c r="F305" s="16" t="s">
        <v>305</v>
      </c>
      <c r="G305" s="68" t="s">
        <v>13</v>
      </c>
      <c r="H305" s="16" t="s">
        <v>1102</v>
      </c>
      <c r="I305" s="16" t="s">
        <v>175</v>
      </c>
      <c r="J305" s="71" t="s">
        <v>14</v>
      </c>
      <c r="K305" s="68" t="s">
        <v>13</v>
      </c>
      <c r="L305" s="16" t="s">
        <v>286</v>
      </c>
      <c r="M305" s="16" t="s">
        <v>1103</v>
      </c>
      <c r="N305" s="68" t="s">
        <v>24</v>
      </c>
      <c r="O305" s="68" t="s">
        <v>16</v>
      </c>
      <c r="P305" s="16" t="s">
        <v>251</v>
      </c>
      <c r="Q305" s="30" t="s">
        <v>1104</v>
      </c>
      <c r="R305" s="16"/>
      <c r="S305" s="16"/>
      <c r="T305" s="16"/>
      <c r="U305" s="16"/>
      <c r="V305" s="16"/>
      <c r="W305" s="16"/>
      <c r="X305" s="16"/>
      <c r="Y305" s="16"/>
      <c r="Z305" s="16"/>
      <c r="AA305" s="16"/>
      <c r="AB305" s="16"/>
      <c r="AC305" s="16"/>
      <c r="AD305" s="16"/>
      <c r="AE305" s="16"/>
      <c r="AF305" s="16"/>
      <c r="AG305" s="16"/>
      <c r="AH305" s="16"/>
      <c r="AI305" s="16"/>
      <c r="AJ305" s="16"/>
      <c r="AK305" s="16"/>
    </row>
    <row r="306" ht="15.75" customHeight="1">
      <c r="A306" s="73">
        <v>44670.853288750004</v>
      </c>
      <c r="B306" s="16" t="s">
        <v>9</v>
      </c>
      <c r="C306" s="67" t="s">
        <v>10</v>
      </c>
      <c r="D306" s="68" t="s">
        <v>1105</v>
      </c>
      <c r="E306" s="16" t="s">
        <v>174</v>
      </c>
      <c r="F306" s="16" t="s">
        <v>1106</v>
      </c>
      <c r="G306" s="71" t="s">
        <v>34</v>
      </c>
      <c r="H306" s="16" t="s">
        <v>1107</v>
      </c>
      <c r="I306" s="16" t="s">
        <v>16</v>
      </c>
      <c r="J306" s="71" t="s">
        <v>23</v>
      </c>
      <c r="K306" s="71" t="s">
        <v>23</v>
      </c>
      <c r="L306" s="16" t="s">
        <v>1108</v>
      </c>
      <c r="M306" s="16" t="s">
        <v>1109</v>
      </c>
      <c r="N306" s="68" t="s">
        <v>24</v>
      </c>
      <c r="O306" s="68" t="s">
        <v>15</v>
      </c>
      <c r="P306" s="16" t="s">
        <v>552</v>
      </c>
      <c r="Q306" s="69" t="s">
        <v>1110</v>
      </c>
      <c r="R306" s="16"/>
      <c r="S306" s="16"/>
      <c r="T306" s="16"/>
      <c r="U306" s="16"/>
      <c r="V306" s="16"/>
      <c r="W306" s="16"/>
      <c r="X306" s="16"/>
      <c r="Y306" s="16"/>
      <c r="Z306" s="16"/>
      <c r="AA306" s="16"/>
      <c r="AB306" s="16"/>
      <c r="AC306" s="16"/>
      <c r="AD306" s="16"/>
      <c r="AE306" s="16"/>
      <c r="AF306" s="16"/>
      <c r="AG306" s="16"/>
      <c r="AH306" s="16"/>
      <c r="AI306" s="16"/>
      <c r="AJ306" s="16"/>
      <c r="AK306" s="16"/>
    </row>
    <row r="307" ht="15.75" customHeight="1">
      <c r="A307" s="73">
        <v>44670.87376796296</v>
      </c>
      <c r="B307" s="16" t="s">
        <v>9</v>
      </c>
      <c r="C307" s="67" t="s">
        <v>10</v>
      </c>
      <c r="D307" s="68" t="s">
        <v>40</v>
      </c>
      <c r="E307" s="16" t="s">
        <v>159</v>
      </c>
      <c r="F307" s="16" t="s">
        <v>399</v>
      </c>
      <c r="G307" s="68" t="s">
        <v>13</v>
      </c>
      <c r="H307" s="16" t="s">
        <v>1111</v>
      </c>
      <c r="I307" s="16" t="s">
        <v>175</v>
      </c>
      <c r="J307" s="71" t="s">
        <v>14</v>
      </c>
      <c r="K307" s="71" t="s">
        <v>14</v>
      </c>
      <c r="L307" s="16" t="s">
        <v>1112</v>
      </c>
      <c r="M307" s="16" t="s">
        <v>1113</v>
      </c>
      <c r="N307" s="68" t="s">
        <v>15</v>
      </c>
      <c r="O307" s="68" t="s">
        <v>16</v>
      </c>
      <c r="P307" s="16" t="s">
        <v>644</v>
      </c>
      <c r="Q307" s="30" t="s">
        <v>1114</v>
      </c>
      <c r="R307" s="30"/>
      <c r="S307" s="16"/>
      <c r="T307" s="16"/>
      <c r="U307" s="16"/>
      <c r="V307" s="16"/>
      <c r="W307" s="16"/>
      <c r="X307" s="16"/>
      <c r="Y307" s="16"/>
      <c r="Z307" s="16"/>
      <c r="AA307" s="16"/>
      <c r="AB307" s="16"/>
      <c r="AC307" s="16"/>
      <c r="AD307" s="16"/>
      <c r="AE307" s="16"/>
      <c r="AF307" s="16"/>
      <c r="AG307" s="16"/>
      <c r="AH307" s="16"/>
      <c r="AI307" s="16"/>
      <c r="AJ307" s="16"/>
      <c r="AK307" s="16"/>
    </row>
    <row r="308" ht="15.75" customHeight="1">
      <c r="A308" s="73">
        <v>44670.930678668985</v>
      </c>
      <c r="B308" s="16" t="s">
        <v>9</v>
      </c>
      <c r="C308" s="67" t="s">
        <v>10</v>
      </c>
      <c r="D308" s="68" t="s">
        <v>11</v>
      </c>
      <c r="E308" s="16" t="s">
        <v>159</v>
      </c>
      <c r="F308" s="16" t="s">
        <v>1115</v>
      </c>
      <c r="G308" s="71" t="s">
        <v>23</v>
      </c>
      <c r="H308" s="16" t="s">
        <v>1116</v>
      </c>
      <c r="I308" s="16" t="s">
        <v>15</v>
      </c>
      <c r="J308" s="71" t="s">
        <v>41</v>
      </c>
      <c r="K308" s="71" t="s">
        <v>14</v>
      </c>
      <c r="L308" s="16" t="s">
        <v>498</v>
      </c>
      <c r="M308" s="16" t="s">
        <v>1117</v>
      </c>
      <c r="N308" s="68" t="s">
        <v>16</v>
      </c>
      <c r="O308" s="68" t="s">
        <v>15</v>
      </c>
      <c r="P308" s="16" t="s">
        <v>298</v>
      </c>
      <c r="Q308" s="69" t="s">
        <v>1118</v>
      </c>
      <c r="R308" s="16"/>
      <c r="S308" s="16"/>
      <c r="T308" s="16"/>
      <c r="U308" s="16"/>
      <c r="V308" s="16"/>
      <c r="W308" s="16"/>
      <c r="X308" s="16"/>
      <c r="Y308" s="16"/>
      <c r="Z308" s="16"/>
      <c r="AA308" s="16"/>
      <c r="AB308" s="16"/>
      <c r="AC308" s="16"/>
      <c r="AD308" s="16"/>
      <c r="AE308" s="16"/>
      <c r="AF308" s="16"/>
      <c r="AG308" s="16"/>
      <c r="AH308" s="16"/>
      <c r="AI308" s="16"/>
      <c r="AJ308" s="16"/>
      <c r="AK308" s="16"/>
    </row>
    <row r="309" ht="15.75" customHeight="1">
      <c r="A309" s="73">
        <v>44672.48863076389</v>
      </c>
      <c r="B309" s="16" t="s">
        <v>9</v>
      </c>
      <c r="C309" s="67" t="s">
        <v>10</v>
      </c>
      <c r="D309" s="68" t="s">
        <v>11</v>
      </c>
      <c r="E309" s="16" t="s">
        <v>159</v>
      </c>
      <c r="F309" s="16" t="s">
        <v>278</v>
      </c>
      <c r="G309" s="71" t="s">
        <v>23</v>
      </c>
      <c r="H309" s="16" t="s">
        <v>1119</v>
      </c>
      <c r="I309" s="16" t="s">
        <v>16</v>
      </c>
      <c r="J309" s="71" t="s">
        <v>23</v>
      </c>
      <c r="K309" s="71" t="s">
        <v>23</v>
      </c>
      <c r="L309" s="16" t="s">
        <v>196</v>
      </c>
      <c r="M309" s="16" t="s">
        <v>1120</v>
      </c>
      <c r="N309" s="68" t="s">
        <v>15</v>
      </c>
      <c r="O309" s="68" t="s">
        <v>15</v>
      </c>
      <c r="P309" s="16" t="s">
        <v>485</v>
      </c>
      <c r="Q309" s="69" t="s">
        <v>1121</v>
      </c>
      <c r="R309" s="16"/>
      <c r="S309" s="16"/>
      <c r="T309" s="16"/>
      <c r="U309" s="16"/>
      <c r="V309" s="16"/>
      <c r="W309" s="16"/>
      <c r="X309" s="16"/>
      <c r="Y309" s="16"/>
      <c r="Z309" s="16"/>
      <c r="AA309" s="16"/>
      <c r="AB309" s="16"/>
      <c r="AC309" s="16"/>
      <c r="AD309" s="16"/>
      <c r="AE309" s="16"/>
      <c r="AF309" s="16"/>
      <c r="AG309" s="16"/>
      <c r="AH309" s="16"/>
      <c r="AI309" s="16"/>
      <c r="AJ309" s="16"/>
      <c r="AK309" s="16"/>
    </row>
    <row r="310" ht="15.75" customHeight="1">
      <c r="A310" s="73">
        <v>44672.82923775463</v>
      </c>
      <c r="B310" s="16" t="s">
        <v>9</v>
      </c>
      <c r="C310" s="67" t="s">
        <v>10</v>
      </c>
      <c r="D310" s="68" t="s">
        <v>11</v>
      </c>
      <c r="E310" s="16" t="s">
        <v>159</v>
      </c>
      <c r="F310" s="16" t="s">
        <v>1122</v>
      </c>
      <c r="G310" s="71" t="s">
        <v>34</v>
      </c>
      <c r="H310" s="16" t="s">
        <v>1123</v>
      </c>
      <c r="I310" s="16" t="s">
        <v>175</v>
      </c>
      <c r="J310" s="71" t="s">
        <v>23</v>
      </c>
      <c r="K310" s="71" t="s">
        <v>14</v>
      </c>
      <c r="L310" s="16" t="s">
        <v>181</v>
      </c>
      <c r="M310" s="16" t="s">
        <v>1124</v>
      </c>
      <c r="N310" s="68" t="s">
        <v>15</v>
      </c>
      <c r="O310" s="68" t="s">
        <v>16</v>
      </c>
      <c r="P310" s="16" t="s">
        <v>240</v>
      </c>
      <c r="Q310" s="30" t="s">
        <v>1125</v>
      </c>
      <c r="R310" s="16"/>
      <c r="S310" s="16"/>
      <c r="T310" s="16"/>
      <c r="U310" s="16"/>
      <c r="V310" s="16"/>
      <c r="W310" s="16"/>
      <c r="X310" s="16"/>
      <c r="Y310" s="16"/>
      <c r="Z310" s="16"/>
      <c r="AA310" s="16"/>
      <c r="AB310" s="16"/>
      <c r="AC310" s="16"/>
      <c r="AD310" s="16"/>
      <c r="AE310" s="16"/>
      <c r="AF310" s="16"/>
      <c r="AG310" s="16"/>
      <c r="AH310" s="16"/>
      <c r="AI310" s="16"/>
      <c r="AJ310" s="16"/>
      <c r="AK310" s="16"/>
    </row>
    <row r="311" ht="15.75" customHeight="1">
      <c r="A311" s="73">
        <v>44659.71543114583</v>
      </c>
      <c r="B311" s="16" t="s">
        <v>35</v>
      </c>
      <c r="C311" s="67" t="s">
        <v>10</v>
      </c>
      <c r="D311" s="68" t="s">
        <v>11</v>
      </c>
      <c r="E311" s="16" t="s">
        <v>682</v>
      </c>
      <c r="F311" s="16" t="s">
        <v>422</v>
      </c>
      <c r="G311" s="74">
        <v>0.0</v>
      </c>
      <c r="H311" s="16" t="s">
        <v>1126</v>
      </c>
      <c r="I311" s="16" t="s">
        <v>175</v>
      </c>
      <c r="J311" s="68" t="s">
        <v>13</v>
      </c>
      <c r="K311" s="71" t="s">
        <v>14</v>
      </c>
      <c r="L311" s="16" t="s">
        <v>181</v>
      </c>
      <c r="M311" s="16" t="s">
        <v>1126</v>
      </c>
      <c r="N311" s="68" t="s">
        <v>16</v>
      </c>
      <c r="O311" s="68" t="s">
        <v>16</v>
      </c>
      <c r="P311" s="16" t="s">
        <v>263</v>
      </c>
      <c r="Q311" s="69" t="s">
        <v>1127</v>
      </c>
      <c r="R311" s="16"/>
      <c r="S311" s="16"/>
      <c r="T311" s="16"/>
      <c r="U311" s="16"/>
      <c r="V311" s="16"/>
      <c r="W311" s="16"/>
      <c r="X311" s="16"/>
      <c r="Y311" s="16"/>
      <c r="Z311" s="16"/>
      <c r="AA311" s="16"/>
      <c r="AB311" s="16"/>
      <c r="AC311" s="16"/>
      <c r="AD311" s="16"/>
      <c r="AE311" s="16"/>
      <c r="AF311" s="16"/>
      <c r="AG311" s="16"/>
      <c r="AH311" s="16"/>
      <c r="AI311" s="16"/>
      <c r="AJ311" s="16"/>
      <c r="AK311" s="16"/>
    </row>
    <row r="312" ht="15.75" customHeight="1">
      <c r="A312" s="73">
        <v>44662.49068282408</v>
      </c>
      <c r="B312" s="16" t="s">
        <v>21</v>
      </c>
      <c r="C312" s="67" t="s">
        <v>10</v>
      </c>
      <c r="D312" s="68" t="s">
        <v>1128</v>
      </c>
      <c r="E312" s="16" t="s">
        <v>235</v>
      </c>
      <c r="F312" s="16" t="s">
        <v>225</v>
      </c>
      <c r="G312" s="74">
        <v>0.0</v>
      </c>
      <c r="H312" s="16" t="s">
        <v>1128</v>
      </c>
      <c r="I312" s="16" t="s">
        <v>175</v>
      </c>
      <c r="J312" s="71" t="s">
        <v>41</v>
      </c>
      <c r="K312" s="71" t="s">
        <v>41</v>
      </c>
      <c r="L312" s="16" t="s">
        <v>419</v>
      </c>
      <c r="M312" s="16" t="s">
        <v>1129</v>
      </c>
      <c r="N312" s="68" t="s">
        <v>15</v>
      </c>
      <c r="O312" s="68" t="s">
        <v>15</v>
      </c>
      <c r="P312" s="16" t="s">
        <v>302</v>
      </c>
      <c r="Q312" s="69" t="s">
        <v>1130</v>
      </c>
      <c r="R312" s="16"/>
      <c r="S312" s="16"/>
      <c r="T312" s="16"/>
      <c r="U312" s="16"/>
      <c r="V312" s="16"/>
      <c r="W312" s="16"/>
      <c r="X312" s="16"/>
      <c r="Y312" s="16"/>
      <c r="Z312" s="16"/>
      <c r="AA312" s="16"/>
      <c r="AB312" s="16"/>
      <c r="AC312" s="16"/>
      <c r="AD312" s="16"/>
      <c r="AE312" s="16"/>
      <c r="AF312" s="16"/>
      <c r="AG312" s="16"/>
      <c r="AH312" s="16"/>
      <c r="AI312" s="16"/>
      <c r="AJ312" s="16"/>
      <c r="AK312" s="16"/>
    </row>
    <row r="313" ht="15.75" customHeight="1">
      <c r="A313" s="73">
        <v>44662.491526122685</v>
      </c>
      <c r="B313" s="16" t="s">
        <v>9</v>
      </c>
      <c r="C313" s="67" t="s">
        <v>10</v>
      </c>
      <c r="D313" s="68" t="s">
        <v>1131</v>
      </c>
      <c r="E313" s="16" t="s">
        <v>235</v>
      </c>
      <c r="F313" s="16" t="s">
        <v>337</v>
      </c>
      <c r="G313" s="68" t="s">
        <v>13</v>
      </c>
      <c r="H313" s="16" t="s">
        <v>646</v>
      </c>
      <c r="I313" s="16" t="s">
        <v>175</v>
      </c>
      <c r="J313" s="71" t="s">
        <v>14</v>
      </c>
      <c r="K313" s="68" t="s">
        <v>13</v>
      </c>
      <c r="L313" s="16" t="s">
        <v>498</v>
      </c>
      <c r="M313" s="16" t="s">
        <v>1132</v>
      </c>
      <c r="N313" s="68" t="s">
        <v>15</v>
      </c>
      <c r="O313" s="68" t="s">
        <v>16</v>
      </c>
      <c r="P313" s="16" t="s">
        <v>470</v>
      </c>
      <c r="Q313" s="69" t="s">
        <v>525</v>
      </c>
      <c r="R313" s="16"/>
      <c r="S313" s="16"/>
      <c r="T313" s="16"/>
      <c r="U313" s="16"/>
      <c r="V313" s="16"/>
      <c r="W313" s="16"/>
      <c r="X313" s="16"/>
      <c r="Y313" s="16"/>
      <c r="Z313" s="16"/>
      <c r="AA313" s="16"/>
      <c r="AB313" s="16"/>
      <c r="AC313" s="16"/>
      <c r="AD313" s="16"/>
      <c r="AE313" s="16"/>
      <c r="AF313" s="16"/>
      <c r="AG313" s="16"/>
      <c r="AH313" s="16"/>
      <c r="AI313" s="16"/>
      <c r="AJ313" s="16"/>
      <c r="AK313" s="16"/>
    </row>
    <row r="314" ht="15.75" customHeight="1">
      <c r="A314" s="73">
        <v>44662.49168309028</v>
      </c>
      <c r="B314" s="16" t="s">
        <v>21</v>
      </c>
      <c r="C314" s="67" t="s">
        <v>10</v>
      </c>
      <c r="D314" s="68" t="s">
        <v>69</v>
      </c>
      <c r="E314" s="16" t="s">
        <v>199</v>
      </c>
      <c r="F314" s="16" t="s">
        <v>1133</v>
      </c>
      <c r="G314" s="68" t="s">
        <v>13</v>
      </c>
      <c r="H314" s="16" t="s">
        <v>1134</v>
      </c>
      <c r="I314" s="16" t="s">
        <v>16</v>
      </c>
      <c r="J314" s="71" t="s">
        <v>41</v>
      </c>
      <c r="K314" s="74">
        <v>0.0</v>
      </c>
      <c r="L314" s="16" t="s">
        <v>1135</v>
      </c>
      <c r="M314" s="16" t="s">
        <v>1136</v>
      </c>
      <c r="N314" s="68" t="s">
        <v>16</v>
      </c>
      <c r="O314" s="68" t="s">
        <v>16</v>
      </c>
      <c r="P314" s="16" t="s">
        <v>1137</v>
      </c>
      <c r="Q314" s="69" t="s">
        <v>1138</v>
      </c>
      <c r="R314" s="16"/>
      <c r="S314" s="16"/>
      <c r="T314" s="16"/>
      <c r="U314" s="16"/>
      <c r="V314" s="16"/>
      <c r="W314" s="16"/>
      <c r="X314" s="16"/>
      <c r="Y314" s="16"/>
      <c r="Z314" s="16"/>
      <c r="AA314" s="16"/>
      <c r="AB314" s="16"/>
      <c r="AC314" s="16"/>
      <c r="AD314" s="16"/>
      <c r="AE314" s="16"/>
      <c r="AF314" s="16"/>
      <c r="AG314" s="16"/>
      <c r="AH314" s="16"/>
      <c r="AI314" s="16"/>
      <c r="AJ314" s="16"/>
      <c r="AK314" s="16"/>
    </row>
    <row r="315" ht="15.75" customHeight="1">
      <c r="A315" s="73">
        <v>44662.49178675926</v>
      </c>
      <c r="B315" s="16" t="s">
        <v>21</v>
      </c>
      <c r="C315" s="67" t="s">
        <v>10</v>
      </c>
      <c r="D315" s="68" t="s">
        <v>1139</v>
      </c>
      <c r="E315" s="16" t="s">
        <v>185</v>
      </c>
      <c r="F315" s="16" t="s">
        <v>160</v>
      </c>
      <c r="G315" s="74">
        <v>0.0</v>
      </c>
      <c r="H315" s="16" t="s">
        <v>1139</v>
      </c>
      <c r="I315" s="16" t="s">
        <v>16</v>
      </c>
      <c r="J315" s="68" t="s">
        <v>13</v>
      </c>
      <c r="K315" s="68" t="s">
        <v>13</v>
      </c>
      <c r="L315" s="16" t="s">
        <v>1140</v>
      </c>
      <c r="M315" s="16" t="s">
        <v>1141</v>
      </c>
      <c r="N315" s="68" t="s">
        <v>15</v>
      </c>
      <c r="O315" s="68" t="s">
        <v>15</v>
      </c>
      <c r="P315" s="16" t="s">
        <v>387</v>
      </c>
      <c r="Q315" s="69" t="s">
        <v>1142</v>
      </c>
      <c r="R315" s="16"/>
      <c r="S315" s="16"/>
      <c r="T315" s="16"/>
      <c r="U315" s="16"/>
      <c r="V315" s="16"/>
      <c r="W315" s="16"/>
      <c r="X315" s="16"/>
      <c r="Y315" s="16"/>
      <c r="Z315" s="16"/>
      <c r="AA315" s="16"/>
      <c r="AB315" s="16"/>
      <c r="AC315" s="16"/>
      <c r="AD315" s="16"/>
      <c r="AE315" s="16"/>
      <c r="AF315" s="16"/>
      <c r="AG315" s="16"/>
      <c r="AH315" s="16"/>
      <c r="AI315" s="16"/>
      <c r="AJ315" s="16"/>
      <c r="AK315" s="16"/>
    </row>
    <row r="316" ht="15.75" customHeight="1">
      <c r="A316" s="73">
        <v>44662.491798125004</v>
      </c>
      <c r="B316" s="16" t="s">
        <v>9</v>
      </c>
      <c r="C316" s="67" t="s">
        <v>10</v>
      </c>
      <c r="D316" s="68" t="s">
        <v>1143</v>
      </c>
      <c r="E316" s="16" t="s">
        <v>166</v>
      </c>
      <c r="F316" s="16" t="s">
        <v>195</v>
      </c>
      <c r="G316" s="68" t="s">
        <v>13</v>
      </c>
      <c r="H316" s="16" t="s">
        <v>225</v>
      </c>
      <c r="I316" s="16" t="s">
        <v>175</v>
      </c>
      <c r="J316" s="71" t="s">
        <v>41</v>
      </c>
      <c r="K316" s="71" t="s">
        <v>41</v>
      </c>
      <c r="L316" s="16" t="s">
        <v>592</v>
      </c>
      <c r="M316" s="16" t="s">
        <v>1144</v>
      </c>
      <c r="N316" s="68" t="s">
        <v>15</v>
      </c>
      <c r="O316" s="68" t="s">
        <v>16</v>
      </c>
      <c r="P316" s="16" t="s">
        <v>1145</v>
      </c>
      <c r="Q316" s="69" t="s">
        <v>365</v>
      </c>
      <c r="R316" s="16"/>
      <c r="S316" s="16"/>
      <c r="T316" s="16"/>
      <c r="U316" s="16"/>
      <c r="V316" s="16"/>
      <c r="W316" s="16"/>
      <c r="X316" s="16"/>
      <c r="Y316" s="16"/>
      <c r="Z316" s="16"/>
      <c r="AA316" s="16"/>
      <c r="AB316" s="16"/>
      <c r="AC316" s="16"/>
      <c r="AD316" s="16"/>
      <c r="AE316" s="16"/>
      <c r="AF316" s="16"/>
      <c r="AG316" s="16"/>
      <c r="AH316" s="16"/>
      <c r="AI316" s="16"/>
      <c r="AJ316" s="16"/>
      <c r="AK316" s="16"/>
    </row>
    <row r="317" ht="15.75" customHeight="1">
      <c r="A317" s="73">
        <v>44662.49185449074</v>
      </c>
      <c r="B317" s="16" t="s">
        <v>21</v>
      </c>
      <c r="C317" s="67" t="s">
        <v>10</v>
      </c>
      <c r="D317" s="68" t="s">
        <v>30</v>
      </c>
      <c r="E317" s="16" t="s">
        <v>159</v>
      </c>
      <c r="F317" s="16" t="s">
        <v>337</v>
      </c>
      <c r="G317" s="71" t="s">
        <v>34</v>
      </c>
      <c r="H317" s="16" t="s">
        <v>1146</v>
      </c>
      <c r="I317" s="16" t="s">
        <v>175</v>
      </c>
      <c r="J317" s="71" t="s">
        <v>41</v>
      </c>
      <c r="K317" s="68" t="s">
        <v>13</v>
      </c>
      <c r="L317" s="16" t="s">
        <v>1147</v>
      </c>
      <c r="M317" s="16" t="s">
        <v>175</v>
      </c>
      <c r="N317" s="68" t="s">
        <v>15</v>
      </c>
      <c r="O317" s="68" t="s">
        <v>16</v>
      </c>
      <c r="P317" s="16" t="s">
        <v>387</v>
      </c>
      <c r="Q317" s="69" t="s">
        <v>1148</v>
      </c>
      <c r="R317" s="16"/>
      <c r="S317" s="16"/>
      <c r="T317" s="16"/>
      <c r="U317" s="16"/>
      <c r="V317" s="16"/>
      <c r="W317" s="16"/>
      <c r="X317" s="16"/>
      <c r="Y317" s="16"/>
      <c r="Z317" s="16"/>
      <c r="AA317" s="16"/>
      <c r="AB317" s="16"/>
      <c r="AC317" s="16"/>
      <c r="AD317" s="16"/>
      <c r="AE317" s="16"/>
      <c r="AF317" s="16"/>
      <c r="AG317" s="16"/>
      <c r="AH317" s="16"/>
      <c r="AI317" s="16"/>
      <c r="AJ317" s="16"/>
      <c r="AK317" s="16"/>
    </row>
    <row r="318" ht="15.75" customHeight="1">
      <c r="A318" s="73">
        <v>44662.49190922454</v>
      </c>
      <c r="B318" s="16" t="s">
        <v>21</v>
      </c>
      <c r="C318" s="67" t="s">
        <v>10</v>
      </c>
      <c r="D318" s="68" t="s">
        <v>1149</v>
      </c>
      <c r="E318" s="16" t="s">
        <v>1150</v>
      </c>
      <c r="F318" s="16" t="s">
        <v>1151</v>
      </c>
      <c r="G318" s="71" t="s">
        <v>23</v>
      </c>
      <c r="H318" s="16" t="s">
        <v>1152</v>
      </c>
      <c r="I318" s="16" t="s">
        <v>16</v>
      </c>
      <c r="J318" s="74">
        <v>0.0</v>
      </c>
      <c r="K318" s="71" t="s">
        <v>23</v>
      </c>
      <c r="L318" s="16" t="s">
        <v>300</v>
      </c>
      <c r="M318" s="16" t="s">
        <v>1153</v>
      </c>
      <c r="N318" s="68" t="s">
        <v>16</v>
      </c>
      <c r="O318" s="68" t="s">
        <v>16</v>
      </c>
      <c r="P318" s="16" t="s">
        <v>298</v>
      </c>
      <c r="Q318" s="30" t="s">
        <v>1154</v>
      </c>
      <c r="R318" s="16"/>
      <c r="S318" s="16"/>
      <c r="T318" s="16"/>
      <c r="U318" s="16"/>
      <c r="V318" s="16"/>
      <c r="W318" s="16"/>
      <c r="X318" s="16"/>
      <c r="Y318" s="16"/>
      <c r="Z318" s="16"/>
      <c r="AA318" s="16"/>
      <c r="AB318" s="16"/>
      <c r="AC318" s="16"/>
      <c r="AD318" s="16"/>
      <c r="AE318" s="16"/>
      <c r="AF318" s="16"/>
      <c r="AG318" s="16"/>
      <c r="AH318" s="16"/>
      <c r="AI318" s="16"/>
      <c r="AJ318" s="16"/>
      <c r="AK318" s="16"/>
    </row>
    <row r="319" ht="15.75" customHeight="1">
      <c r="A319" s="73">
        <v>44662.49214563657</v>
      </c>
      <c r="B319" s="16" t="s">
        <v>21</v>
      </c>
      <c r="C319" s="67" t="s">
        <v>10</v>
      </c>
      <c r="D319" s="68" t="s">
        <v>30</v>
      </c>
      <c r="E319" s="16" t="s">
        <v>190</v>
      </c>
      <c r="F319" s="16" t="s">
        <v>27</v>
      </c>
      <c r="G319" s="74">
        <v>0.0</v>
      </c>
      <c r="H319" s="16" t="s">
        <v>1155</v>
      </c>
      <c r="I319" s="16" t="s">
        <v>16</v>
      </c>
      <c r="J319" s="71" t="s">
        <v>41</v>
      </c>
      <c r="K319" s="71" t="s">
        <v>41</v>
      </c>
      <c r="L319" s="16" t="s">
        <v>196</v>
      </c>
      <c r="M319" s="16" t="s">
        <v>225</v>
      </c>
      <c r="N319" s="68" t="s">
        <v>16</v>
      </c>
      <c r="O319" s="68" t="s">
        <v>16</v>
      </c>
      <c r="P319" s="16" t="s">
        <v>298</v>
      </c>
      <c r="Q319" s="69" t="s">
        <v>268</v>
      </c>
      <c r="R319" s="16"/>
      <c r="S319" s="16"/>
      <c r="T319" s="16"/>
      <c r="U319" s="16"/>
      <c r="V319" s="16"/>
      <c r="W319" s="16"/>
      <c r="X319" s="16"/>
      <c r="Y319" s="16"/>
      <c r="Z319" s="16"/>
      <c r="AA319" s="16"/>
      <c r="AB319" s="16"/>
      <c r="AC319" s="16"/>
      <c r="AD319" s="16"/>
      <c r="AE319" s="16"/>
      <c r="AF319" s="16"/>
      <c r="AG319" s="16"/>
      <c r="AH319" s="16"/>
      <c r="AI319" s="16"/>
      <c r="AJ319" s="16"/>
      <c r="AK319" s="16"/>
    </row>
    <row r="320" ht="15.75" customHeight="1">
      <c r="A320" s="73">
        <v>44662.49229202546</v>
      </c>
      <c r="B320" s="16" t="s">
        <v>21</v>
      </c>
      <c r="C320" s="67" t="s">
        <v>10</v>
      </c>
      <c r="D320" s="68" t="s">
        <v>905</v>
      </c>
      <c r="E320" s="16" t="s">
        <v>235</v>
      </c>
      <c r="F320" s="16" t="s">
        <v>422</v>
      </c>
      <c r="G320" s="68" t="s">
        <v>13</v>
      </c>
      <c r="H320" s="16" t="s">
        <v>1156</v>
      </c>
      <c r="I320" s="16" t="s">
        <v>16</v>
      </c>
      <c r="J320" s="71" t="s">
        <v>41</v>
      </c>
      <c r="K320" s="71" t="s">
        <v>14</v>
      </c>
      <c r="L320" s="16" t="s">
        <v>498</v>
      </c>
      <c r="M320" s="16" t="s">
        <v>1157</v>
      </c>
      <c r="N320" s="68" t="s">
        <v>15</v>
      </c>
      <c r="O320" s="68" t="s">
        <v>15</v>
      </c>
      <c r="P320" s="16" t="s">
        <v>963</v>
      </c>
      <c r="Q320" s="30" t="s">
        <v>1158</v>
      </c>
      <c r="R320" s="16"/>
      <c r="S320" s="16"/>
      <c r="T320" s="16"/>
      <c r="U320" s="16"/>
      <c r="V320" s="16"/>
      <c r="W320" s="16"/>
      <c r="X320" s="16"/>
      <c r="Y320" s="16"/>
      <c r="Z320" s="16"/>
      <c r="AA320" s="16"/>
      <c r="AB320" s="16"/>
      <c r="AC320" s="16"/>
      <c r="AD320" s="16"/>
      <c r="AE320" s="16"/>
      <c r="AF320" s="16"/>
      <c r="AG320" s="16"/>
      <c r="AH320" s="16"/>
      <c r="AI320" s="16"/>
      <c r="AJ320" s="16"/>
      <c r="AK320" s="16"/>
    </row>
    <row r="321" ht="15.75" customHeight="1">
      <c r="A321" s="73">
        <v>44662.49291159722</v>
      </c>
      <c r="B321" s="16" t="s">
        <v>9</v>
      </c>
      <c r="C321" s="67" t="s">
        <v>10</v>
      </c>
      <c r="D321" s="68" t="s">
        <v>1159</v>
      </c>
      <c r="E321" s="16" t="s">
        <v>235</v>
      </c>
      <c r="F321" s="16" t="s">
        <v>422</v>
      </c>
      <c r="G321" s="68" t="s">
        <v>13</v>
      </c>
      <c r="H321" s="16" t="s">
        <v>646</v>
      </c>
      <c r="I321" s="16" t="s">
        <v>175</v>
      </c>
      <c r="J321" s="68" t="s">
        <v>13</v>
      </c>
      <c r="K321" s="68" t="s">
        <v>13</v>
      </c>
      <c r="L321" s="16" t="s">
        <v>592</v>
      </c>
      <c r="M321" s="16" t="s">
        <v>1160</v>
      </c>
      <c r="N321" s="68" t="s">
        <v>15</v>
      </c>
      <c r="O321" s="68" t="s">
        <v>16</v>
      </c>
      <c r="P321" s="16" t="s">
        <v>470</v>
      </c>
      <c r="Q321" s="30" t="s">
        <v>525</v>
      </c>
      <c r="R321" s="30"/>
      <c r="S321" s="30"/>
      <c r="T321" s="16"/>
      <c r="U321" s="16"/>
      <c r="V321" s="16"/>
      <c r="W321" s="16"/>
      <c r="X321" s="16"/>
      <c r="Y321" s="16"/>
      <c r="Z321" s="16"/>
      <c r="AA321" s="16"/>
      <c r="AB321" s="16"/>
      <c r="AC321" s="16"/>
      <c r="AD321" s="16"/>
      <c r="AE321" s="16"/>
      <c r="AF321" s="16"/>
      <c r="AG321" s="16"/>
      <c r="AH321" s="16"/>
      <c r="AI321" s="16"/>
      <c r="AJ321" s="16"/>
      <c r="AK321" s="16"/>
    </row>
    <row r="322" ht="15.75" customHeight="1">
      <c r="A322" s="73">
        <v>44662.49308728009</v>
      </c>
      <c r="B322" s="16" t="s">
        <v>9</v>
      </c>
      <c r="C322" s="67" t="s">
        <v>10</v>
      </c>
      <c r="D322" s="68" t="s">
        <v>30</v>
      </c>
      <c r="E322" s="16" t="s">
        <v>166</v>
      </c>
      <c r="F322" s="16" t="s">
        <v>422</v>
      </c>
      <c r="G322" s="74">
        <v>0.0</v>
      </c>
      <c r="H322" s="16" t="s">
        <v>1161</v>
      </c>
      <c r="I322" s="16" t="s">
        <v>175</v>
      </c>
      <c r="J322" s="71" t="s">
        <v>41</v>
      </c>
      <c r="K322" s="68" t="s">
        <v>13</v>
      </c>
      <c r="L322" s="16" t="s">
        <v>181</v>
      </c>
      <c r="M322" s="16" t="s">
        <v>1162</v>
      </c>
      <c r="N322" s="68" t="s">
        <v>15</v>
      </c>
      <c r="O322" s="68" t="s">
        <v>15</v>
      </c>
      <c r="P322" s="16" t="s">
        <v>801</v>
      </c>
      <c r="Q322" s="30" t="s">
        <v>1163</v>
      </c>
      <c r="R322" s="30"/>
      <c r="S322" s="30"/>
      <c r="T322" s="16"/>
      <c r="U322" s="16"/>
      <c r="V322" s="16"/>
      <c r="W322" s="16"/>
      <c r="X322" s="16"/>
      <c r="Y322" s="16"/>
      <c r="Z322" s="16"/>
      <c r="AA322" s="16"/>
      <c r="AB322" s="16"/>
      <c r="AC322" s="16"/>
      <c r="AD322" s="16"/>
      <c r="AE322" s="16"/>
      <c r="AF322" s="16"/>
      <c r="AG322" s="16"/>
      <c r="AH322" s="16"/>
      <c r="AI322" s="16"/>
      <c r="AJ322" s="16"/>
      <c r="AK322" s="16"/>
    </row>
    <row r="323" ht="15.75" customHeight="1">
      <c r="A323" s="73">
        <v>44662.49317291667</v>
      </c>
      <c r="B323" s="16" t="s">
        <v>9</v>
      </c>
      <c r="C323" s="67" t="s">
        <v>10</v>
      </c>
      <c r="D323" s="68" t="s">
        <v>1164</v>
      </c>
      <c r="E323" s="16" t="s">
        <v>159</v>
      </c>
      <c r="F323" s="16" t="s">
        <v>912</v>
      </c>
      <c r="G323" s="71" t="s">
        <v>12</v>
      </c>
      <c r="H323" s="16" t="s">
        <v>1165</v>
      </c>
      <c r="I323" s="16" t="s">
        <v>16</v>
      </c>
      <c r="J323" s="68" t="s">
        <v>13</v>
      </c>
      <c r="K323" s="71" t="s">
        <v>41</v>
      </c>
      <c r="L323" s="16" t="s">
        <v>286</v>
      </c>
      <c r="M323" s="16" t="s">
        <v>1166</v>
      </c>
      <c r="N323" s="68" t="s">
        <v>24</v>
      </c>
      <c r="O323" s="68" t="s">
        <v>15</v>
      </c>
      <c r="P323" s="16" t="s">
        <v>1167</v>
      </c>
      <c r="Q323" s="30" t="s">
        <v>1168</v>
      </c>
      <c r="R323" s="30"/>
      <c r="S323" s="30"/>
      <c r="T323" s="30"/>
      <c r="U323" s="30"/>
      <c r="V323" s="16"/>
      <c r="W323" s="16"/>
      <c r="X323" s="16"/>
      <c r="Y323" s="16"/>
      <c r="Z323" s="16"/>
      <c r="AA323" s="16"/>
      <c r="AB323" s="16"/>
      <c r="AC323" s="16"/>
      <c r="AD323" s="16"/>
      <c r="AE323" s="16"/>
      <c r="AF323" s="16"/>
      <c r="AG323" s="16"/>
      <c r="AH323" s="16"/>
      <c r="AI323" s="16"/>
      <c r="AJ323" s="16"/>
      <c r="AK323" s="16"/>
    </row>
    <row r="324" ht="15.75" customHeight="1">
      <c r="A324" s="73">
        <v>44662.493264895835</v>
      </c>
      <c r="B324" s="16" t="s">
        <v>9</v>
      </c>
      <c r="C324" s="67" t="s">
        <v>10</v>
      </c>
      <c r="D324" s="68" t="s">
        <v>40</v>
      </c>
      <c r="E324" s="16" t="s">
        <v>159</v>
      </c>
      <c r="F324" s="16" t="s">
        <v>337</v>
      </c>
      <c r="G324" s="71" t="s">
        <v>23</v>
      </c>
      <c r="H324" s="16" t="s">
        <v>1169</v>
      </c>
      <c r="I324" s="16" t="s">
        <v>16</v>
      </c>
      <c r="J324" s="71" t="s">
        <v>14</v>
      </c>
      <c r="K324" s="71" t="s">
        <v>14</v>
      </c>
      <c r="L324" s="16" t="s">
        <v>385</v>
      </c>
      <c r="M324" s="16" t="s">
        <v>1170</v>
      </c>
      <c r="N324" s="68" t="s">
        <v>24</v>
      </c>
      <c r="O324" s="68" t="s">
        <v>15</v>
      </c>
      <c r="P324" s="16" t="s">
        <v>292</v>
      </c>
      <c r="Q324" s="30" t="s">
        <v>268</v>
      </c>
      <c r="R324" s="30"/>
      <c r="S324" s="30"/>
      <c r="T324" s="30"/>
      <c r="U324" s="30"/>
      <c r="V324" s="16"/>
      <c r="W324" s="16"/>
      <c r="X324" s="16"/>
      <c r="Y324" s="16"/>
      <c r="Z324" s="16"/>
      <c r="AA324" s="16"/>
      <c r="AB324" s="16"/>
      <c r="AC324" s="16"/>
      <c r="AD324" s="16"/>
      <c r="AE324" s="16"/>
      <c r="AF324" s="16"/>
      <c r="AG324" s="16"/>
      <c r="AH324" s="16"/>
      <c r="AI324" s="16"/>
      <c r="AJ324" s="16"/>
      <c r="AK324" s="16"/>
    </row>
    <row r="325" ht="15.75" customHeight="1">
      <c r="A325" s="73">
        <v>44662.493583414354</v>
      </c>
      <c r="B325" s="16" t="s">
        <v>21</v>
      </c>
      <c r="C325" s="67" t="s">
        <v>10</v>
      </c>
      <c r="D325" s="68" t="s">
        <v>11</v>
      </c>
      <c r="E325" s="16" t="s">
        <v>166</v>
      </c>
      <c r="F325" s="16" t="s">
        <v>422</v>
      </c>
      <c r="G325" s="68" t="s">
        <v>13</v>
      </c>
      <c r="H325" s="16" t="s">
        <v>1171</v>
      </c>
      <c r="I325" s="16" t="s">
        <v>16</v>
      </c>
      <c r="J325" s="68" t="s">
        <v>13</v>
      </c>
      <c r="K325" s="71" t="s">
        <v>14</v>
      </c>
      <c r="L325" s="16" t="s">
        <v>1172</v>
      </c>
      <c r="M325" s="16" t="s">
        <v>1173</v>
      </c>
      <c r="N325" s="68" t="s">
        <v>16</v>
      </c>
      <c r="O325" s="68" t="s">
        <v>16</v>
      </c>
      <c r="P325" s="16" t="s">
        <v>1174</v>
      </c>
      <c r="Q325" s="30" t="s">
        <v>1175</v>
      </c>
      <c r="R325" s="16"/>
      <c r="S325" s="16"/>
      <c r="T325" s="16"/>
      <c r="U325" s="16"/>
      <c r="V325" s="16"/>
      <c r="W325" s="16"/>
      <c r="X325" s="16"/>
      <c r="Y325" s="16"/>
      <c r="Z325" s="16"/>
      <c r="AA325" s="16"/>
      <c r="AB325" s="16"/>
      <c r="AC325" s="16"/>
      <c r="AD325" s="16"/>
      <c r="AE325" s="16"/>
      <c r="AF325" s="16"/>
      <c r="AG325" s="16"/>
      <c r="AH325" s="16"/>
      <c r="AI325" s="16"/>
      <c r="AJ325" s="16"/>
      <c r="AK325" s="16"/>
    </row>
    <row r="326" ht="15.75" customHeight="1">
      <c r="A326" s="73">
        <v>44662.493912997685</v>
      </c>
      <c r="B326" s="16" t="s">
        <v>9</v>
      </c>
      <c r="C326" s="67" t="s">
        <v>10</v>
      </c>
      <c r="D326" s="68" t="s">
        <v>11</v>
      </c>
      <c r="E326" s="16" t="s">
        <v>159</v>
      </c>
      <c r="F326" s="16" t="s">
        <v>195</v>
      </c>
      <c r="G326" s="71" t="s">
        <v>34</v>
      </c>
      <c r="H326" s="16" t="s">
        <v>1176</v>
      </c>
      <c r="I326" s="16" t="s">
        <v>175</v>
      </c>
      <c r="J326" s="71" t="s">
        <v>41</v>
      </c>
      <c r="K326" s="71" t="s">
        <v>23</v>
      </c>
      <c r="L326" s="16" t="s">
        <v>1177</v>
      </c>
      <c r="M326" s="16" t="s">
        <v>1144</v>
      </c>
      <c r="N326" s="68" t="s">
        <v>16</v>
      </c>
      <c r="O326" s="68" t="s">
        <v>16</v>
      </c>
      <c r="P326" s="16" t="s">
        <v>521</v>
      </c>
      <c r="Q326" s="30" t="s">
        <v>1178</v>
      </c>
      <c r="R326" s="16"/>
      <c r="S326" s="16"/>
      <c r="T326" s="16"/>
      <c r="U326" s="16"/>
      <c r="V326" s="16"/>
      <c r="W326" s="16"/>
      <c r="X326" s="16"/>
      <c r="Y326" s="16"/>
      <c r="Z326" s="16"/>
      <c r="AA326" s="16"/>
      <c r="AB326" s="16"/>
      <c r="AC326" s="16"/>
      <c r="AD326" s="16"/>
      <c r="AE326" s="16"/>
      <c r="AF326" s="16"/>
      <c r="AG326" s="16"/>
      <c r="AH326" s="16"/>
      <c r="AI326" s="16"/>
      <c r="AJ326" s="16"/>
      <c r="AK326" s="16"/>
    </row>
    <row r="327" ht="15.75" customHeight="1">
      <c r="A327" s="73">
        <v>44662.49429269676</v>
      </c>
      <c r="B327" s="16" t="s">
        <v>9</v>
      </c>
      <c r="C327" s="67" t="s">
        <v>10</v>
      </c>
      <c r="D327" s="68" t="s">
        <v>1179</v>
      </c>
      <c r="E327" s="16" t="s">
        <v>174</v>
      </c>
      <c r="F327" s="16" t="s">
        <v>554</v>
      </c>
      <c r="G327" s="68" t="s">
        <v>13</v>
      </c>
      <c r="H327" s="16" t="s">
        <v>1180</v>
      </c>
      <c r="I327" s="16" t="s">
        <v>15</v>
      </c>
      <c r="J327" s="71" t="s">
        <v>23</v>
      </c>
      <c r="K327" s="68" t="s">
        <v>13</v>
      </c>
      <c r="L327" s="16" t="s">
        <v>1181</v>
      </c>
      <c r="M327" s="16" t="s">
        <v>1182</v>
      </c>
      <c r="N327" s="68" t="s">
        <v>24</v>
      </c>
      <c r="O327" s="68" t="s">
        <v>16</v>
      </c>
      <c r="P327" s="16" t="s">
        <v>801</v>
      </c>
      <c r="Q327" s="69" t="s">
        <v>1183</v>
      </c>
      <c r="R327" s="16"/>
      <c r="S327" s="16"/>
      <c r="T327" s="16"/>
      <c r="U327" s="16"/>
      <c r="V327" s="16"/>
      <c r="W327" s="16"/>
      <c r="X327" s="16"/>
      <c r="Y327" s="16"/>
      <c r="Z327" s="16"/>
      <c r="AA327" s="16"/>
      <c r="AB327" s="16"/>
      <c r="AC327" s="16"/>
      <c r="AD327" s="16"/>
      <c r="AE327" s="16"/>
      <c r="AF327" s="16"/>
      <c r="AG327" s="16"/>
      <c r="AH327" s="16"/>
      <c r="AI327" s="16"/>
      <c r="AJ327" s="16"/>
      <c r="AK327" s="16"/>
    </row>
    <row r="328" ht="15.75" customHeight="1">
      <c r="A328" s="73">
        <v>44662.49452202546</v>
      </c>
      <c r="B328" s="16" t="s">
        <v>21</v>
      </c>
      <c r="C328" s="67" t="s">
        <v>10</v>
      </c>
      <c r="D328" s="68" t="s">
        <v>11</v>
      </c>
      <c r="E328" s="16" t="s">
        <v>159</v>
      </c>
      <c r="F328" s="16" t="s">
        <v>828</v>
      </c>
      <c r="G328" s="71" t="s">
        <v>34</v>
      </c>
      <c r="H328" s="16" t="s">
        <v>1184</v>
      </c>
      <c r="I328" s="16" t="s">
        <v>16</v>
      </c>
      <c r="J328" s="68" t="s">
        <v>13</v>
      </c>
      <c r="K328" s="71" t="s">
        <v>14</v>
      </c>
      <c r="L328" s="16" t="s">
        <v>1185</v>
      </c>
      <c r="M328" s="16" t="s">
        <v>1186</v>
      </c>
      <c r="N328" s="68" t="s">
        <v>16</v>
      </c>
      <c r="O328" s="68" t="s">
        <v>16</v>
      </c>
      <c r="P328" s="16" t="s">
        <v>194</v>
      </c>
      <c r="Q328" s="69" t="s">
        <v>1134</v>
      </c>
      <c r="R328" s="16"/>
      <c r="S328" s="16"/>
      <c r="T328" s="16"/>
      <c r="U328" s="16"/>
      <c r="V328" s="16"/>
      <c r="W328" s="16"/>
      <c r="X328" s="16"/>
      <c r="Y328" s="16"/>
      <c r="Z328" s="16"/>
      <c r="AA328" s="16"/>
      <c r="AB328" s="16"/>
      <c r="AC328" s="16"/>
      <c r="AD328" s="16"/>
      <c r="AE328" s="16"/>
      <c r="AF328" s="16"/>
      <c r="AG328" s="16"/>
      <c r="AH328" s="16"/>
      <c r="AI328" s="16"/>
      <c r="AJ328" s="16"/>
      <c r="AK328" s="16"/>
    </row>
    <row r="329" ht="15.75" customHeight="1">
      <c r="A329" s="73">
        <v>44662.49539064815</v>
      </c>
      <c r="B329" s="16" t="s">
        <v>35</v>
      </c>
      <c r="C329" s="67" t="s">
        <v>10</v>
      </c>
      <c r="D329" s="68" t="s">
        <v>1187</v>
      </c>
      <c r="E329" s="16" t="s">
        <v>199</v>
      </c>
      <c r="F329" s="16" t="s">
        <v>565</v>
      </c>
      <c r="G329" s="74">
        <v>0.0</v>
      </c>
      <c r="H329" s="16" t="s">
        <v>1188</v>
      </c>
      <c r="I329" s="16" t="s">
        <v>175</v>
      </c>
      <c r="J329" s="71" t="s">
        <v>41</v>
      </c>
      <c r="K329" s="71" t="s">
        <v>41</v>
      </c>
      <c r="L329" s="16" t="s">
        <v>1189</v>
      </c>
      <c r="M329" s="16" t="s">
        <v>1190</v>
      </c>
      <c r="N329" s="68" t="s">
        <v>16</v>
      </c>
      <c r="O329" s="68" t="s">
        <v>16</v>
      </c>
      <c r="P329" s="16" t="s">
        <v>292</v>
      </c>
      <c r="Q329" s="69" t="s">
        <v>1191</v>
      </c>
      <c r="R329" s="16"/>
      <c r="S329" s="16"/>
      <c r="T329" s="16"/>
      <c r="U329" s="16"/>
      <c r="V329" s="16"/>
      <c r="W329" s="16"/>
      <c r="X329" s="16"/>
      <c r="Y329" s="16"/>
      <c r="Z329" s="16"/>
      <c r="AA329" s="16"/>
      <c r="AB329" s="16"/>
      <c r="AC329" s="16"/>
      <c r="AD329" s="16"/>
      <c r="AE329" s="16"/>
      <c r="AF329" s="16"/>
      <c r="AG329" s="16"/>
      <c r="AH329" s="16"/>
      <c r="AI329" s="16"/>
      <c r="AJ329" s="16"/>
      <c r="AK329" s="16"/>
    </row>
    <row r="330" ht="15.75" customHeight="1">
      <c r="A330" s="73">
        <v>44662.49580240741</v>
      </c>
      <c r="B330" s="16" t="s">
        <v>9</v>
      </c>
      <c r="C330" s="67" t="s">
        <v>10</v>
      </c>
      <c r="D330" s="68" t="s">
        <v>40</v>
      </c>
      <c r="E330" s="16" t="s">
        <v>174</v>
      </c>
      <c r="F330" s="16" t="s">
        <v>865</v>
      </c>
      <c r="G330" s="71" t="s">
        <v>12</v>
      </c>
      <c r="H330" s="16" t="s">
        <v>1192</v>
      </c>
      <c r="I330" s="16" t="s">
        <v>175</v>
      </c>
      <c r="J330" s="71" t="s">
        <v>14</v>
      </c>
      <c r="K330" s="68" t="s">
        <v>13</v>
      </c>
      <c r="L330" s="16" t="s">
        <v>498</v>
      </c>
      <c r="M330" s="16" t="s">
        <v>1193</v>
      </c>
      <c r="N330" s="68" t="s">
        <v>24</v>
      </c>
      <c r="O330" s="68" t="s">
        <v>16</v>
      </c>
      <c r="P330" s="16" t="s">
        <v>298</v>
      </c>
      <c r="Q330" s="69" t="s">
        <v>1194</v>
      </c>
      <c r="R330" s="16"/>
      <c r="S330" s="16"/>
      <c r="T330" s="16"/>
      <c r="U330" s="16"/>
      <c r="V330" s="16"/>
      <c r="W330" s="16"/>
      <c r="X330" s="16"/>
      <c r="Y330" s="16"/>
      <c r="Z330" s="16"/>
      <c r="AA330" s="16"/>
      <c r="AB330" s="16"/>
      <c r="AC330" s="16"/>
      <c r="AD330" s="16"/>
      <c r="AE330" s="16"/>
      <c r="AF330" s="16"/>
      <c r="AG330" s="16"/>
      <c r="AH330" s="16"/>
      <c r="AI330" s="16"/>
      <c r="AJ330" s="16"/>
      <c r="AK330" s="16"/>
    </row>
    <row r="331" ht="15.75" customHeight="1">
      <c r="A331" s="73">
        <v>44662.495811076384</v>
      </c>
      <c r="B331" s="16" t="s">
        <v>9</v>
      </c>
      <c r="C331" s="67" t="s">
        <v>10</v>
      </c>
      <c r="D331" s="68" t="s">
        <v>11</v>
      </c>
      <c r="E331" s="16" t="s">
        <v>159</v>
      </c>
      <c r="F331" s="16" t="s">
        <v>1195</v>
      </c>
      <c r="G331" s="71" t="s">
        <v>34</v>
      </c>
      <c r="H331" s="16" t="s">
        <v>1196</v>
      </c>
      <c r="I331" s="16" t="s">
        <v>175</v>
      </c>
      <c r="J331" s="74">
        <v>0.0</v>
      </c>
      <c r="K331" s="68" t="s">
        <v>13</v>
      </c>
      <c r="L331" s="16" t="s">
        <v>1197</v>
      </c>
      <c r="M331" s="16" t="s">
        <v>1198</v>
      </c>
      <c r="N331" s="68" t="s">
        <v>24</v>
      </c>
      <c r="O331" s="68" t="s">
        <v>16</v>
      </c>
      <c r="P331" s="16" t="s">
        <v>1199</v>
      </c>
      <c r="Q331" s="69" t="s">
        <v>1200</v>
      </c>
      <c r="R331" s="16"/>
      <c r="S331" s="16"/>
      <c r="T331" s="16"/>
      <c r="U331" s="16"/>
      <c r="V331" s="16"/>
      <c r="W331" s="16"/>
      <c r="X331" s="16"/>
      <c r="Y331" s="16"/>
      <c r="Z331" s="16"/>
      <c r="AA331" s="16"/>
      <c r="AB331" s="16"/>
      <c r="AC331" s="16"/>
      <c r="AD331" s="16"/>
      <c r="AE331" s="16"/>
      <c r="AF331" s="16"/>
      <c r="AG331" s="16"/>
      <c r="AH331" s="16"/>
      <c r="AI331" s="16"/>
      <c r="AJ331" s="16"/>
      <c r="AK331" s="16"/>
    </row>
    <row r="332" ht="15.75" customHeight="1">
      <c r="A332" s="73">
        <v>44662.49587811343</v>
      </c>
      <c r="B332" s="16" t="s">
        <v>9</v>
      </c>
      <c r="C332" s="67" t="s">
        <v>10</v>
      </c>
      <c r="D332" s="68" t="s">
        <v>46</v>
      </c>
      <c r="E332" s="16" t="s">
        <v>190</v>
      </c>
      <c r="F332" s="16" t="s">
        <v>613</v>
      </c>
      <c r="G332" s="71" t="s">
        <v>23</v>
      </c>
      <c r="H332" s="16" t="s">
        <v>1201</v>
      </c>
      <c r="I332" s="16" t="s">
        <v>16</v>
      </c>
      <c r="J332" s="74">
        <v>0.0</v>
      </c>
      <c r="K332" s="68" t="s">
        <v>13</v>
      </c>
      <c r="L332" s="16" t="s">
        <v>1202</v>
      </c>
      <c r="M332" s="16" t="s">
        <v>1203</v>
      </c>
      <c r="N332" s="68" t="s">
        <v>16</v>
      </c>
      <c r="O332" s="68" t="s">
        <v>16</v>
      </c>
      <c r="P332" s="16" t="s">
        <v>644</v>
      </c>
      <c r="Q332" s="69" t="s">
        <v>1204</v>
      </c>
      <c r="R332" s="16"/>
      <c r="S332" s="16"/>
      <c r="T332" s="16"/>
      <c r="U332" s="16"/>
      <c r="V332" s="16"/>
      <c r="W332" s="16"/>
      <c r="X332" s="16"/>
      <c r="Y332" s="16"/>
      <c r="Z332" s="16"/>
      <c r="AA332" s="16"/>
      <c r="AB332" s="16"/>
      <c r="AC332" s="16"/>
      <c r="AD332" s="16"/>
      <c r="AE332" s="16"/>
      <c r="AF332" s="16"/>
      <c r="AG332" s="16"/>
      <c r="AH332" s="16"/>
      <c r="AI332" s="16"/>
      <c r="AJ332" s="16"/>
      <c r="AK332" s="16"/>
    </row>
    <row r="333" ht="15.75" customHeight="1">
      <c r="A333" s="73">
        <v>44662.49640224537</v>
      </c>
      <c r="B333" s="16" t="s">
        <v>35</v>
      </c>
      <c r="C333" s="67" t="s">
        <v>10</v>
      </c>
      <c r="D333" s="68" t="s">
        <v>1205</v>
      </c>
      <c r="E333" s="16" t="s">
        <v>235</v>
      </c>
      <c r="F333" s="16" t="s">
        <v>828</v>
      </c>
      <c r="G333" s="71" t="s">
        <v>12</v>
      </c>
      <c r="H333" s="16" t="s">
        <v>1206</v>
      </c>
      <c r="I333" s="16" t="s">
        <v>175</v>
      </c>
      <c r="J333" s="68" t="s">
        <v>13</v>
      </c>
      <c r="K333" s="71" t="s">
        <v>14</v>
      </c>
      <c r="L333" s="16" t="s">
        <v>1207</v>
      </c>
      <c r="M333" s="16" t="s">
        <v>1208</v>
      </c>
      <c r="N333" s="68" t="s">
        <v>15</v>
      </c>
      <c r="O333" s="68" t="s">
        <v>16</v>
      </c>
      <c r="P333" s="16" t="s">
        <v>263</v>
      </c>
      <c r="Q333" s="69" t="s">
        <v>1209</v>
      </c>
      <c r="R333" s="16"/>
      <c r="S333" s="16"/>
      <c r="T333" s="16"/>
      <c r="U333" s="16"/>
      <c r="V333" s="16"/>
      <c r="W333" s="16"/>
      <c r="X333" s="16"/>
      <c r="Y333" s="16"/>
      <c r="Z333" s="16"/>
      <c r="AA333" s="16"/>
      <c r="AB333" s="16"/>
      <c r="AC333" s="16"/>
      <c r="AD333" s="16"/>
      <c r="AE333" s="16"/>
      <c r="AF333" s="16"/>
      <c r="AG333" s="16"/>
      <c r="AH333" s="16"/>
      <c r="AI333" s="16"/>
      <c r="AJ333" s="16"/>
      <c r="AK333" s="16"/>
    </row>
    <row r="334" ht="15.75" customHeight="1">
      <c r="A334" s="73">
        <v>44662.49720802083</v>
      </c>
      <c r="B334" s="16" t="s">
        <v>35</v>
      </c>
      <c r="C334" s="67" t="s">
        <v>10</v>
      </c>
      <c r="D334" s="68" t="s">
        <v>11</v>
      </c>
      <c r="E334" s="16" t="s">
        <v>309</v>
      </c>
      <c r="F334" s="16" t="s">
        <v>195</v>
      </c>
      <c r="G334" s="71" t="s">
        <v>23</v>
      </c>
      <c r="H334" s="16" t="s">
        <v>225</v>
      </c>
      <c r="I334" s="16" t="s">
        <v>175</v>
      </c>
      <c r="J334" s="71" t="s">
        <v>23</v>
      </c>
      <c r="K334" s="71" t="s">
        <v>23</v>
      </c>
      <c r="L334" s="16" t="s">
        <v>181</v>
      </c>
      <c r="M334" s="16" t="s">
        <v>1210</v>
      </c>
      <c r="N334" s="68" t="s">
        <v>16</v>
      </c>
      <c r="O334" s="68" t="s">
        <v>16</v>
      </c>
      <c r="P334" s="16" t="s">
        <v>263</v>
      </c>
      <c r="Q334" s="30" t="s">
        <v>225</v>
      </c>
      <c r="R334" s="16"/>
      <c r="S334" s="16"/>
      <c r="T334" s="16"/>
      <c r="U334" s="16"/>
      <c r="V334" s="16"/>
      <c r="W334" s="16"/>
      <c r="X334" s="16"/>
      <c r="Y334" s="16"/>
      <c r="Z334" s="16"/>
      <c r="AA334" s="16"/>
      <c r="AB334" s="16"/>
      <c r="AC334" s="16"/>
      <c r="AD334" s="16"/>
      <c r="AE334" s="16"/>
      <c r="AF334" s="16"/>
      <c r="AG334" s="16"/>
      <c r="AH334" s="16"/>
      <c r="AI334" s="16"/>
      <c r="AJ334" s="16"/>
      <c r="AK334" s="16"/>
    </row>
    <row r="335" ht="15.75" customHeight="1">
      <c r="A335" s="73">
        <v>44663.60278498843</v>
      </c>
      <c r="B335" s="16" t="s">
        <v>35</v>
      </c>
      <c r="C335" s="67" t="s">
        <v>10</v>
      </c>
      <c r="D335" s="68" t="s">
        <v>11</v>
      </c>
      <c r="E335" s="16" t="s">
        <v>235</v>
      </c>
      <c r="F335" s="16" t="s">
        <v>337</v>
      </c>
      <c r="G335" s="68" t="s">
        <v>13</v>
      </c>
      <c r="H335" s="16" t="s">
        <v>800</v>
      </c>
      <c r="I335" s="16" t="s">
        <v>16</v>
      </c>
      <c r="J335" s="71" t="s">
        <v>14</v>
      </c>
      <c r="K335" s="71" t="s">
        <v>41</v>
      </c>
      <c r="L335" s="16" t="s">
        <v>300</v>
      </c>
      <c r="M335" s="16" t="s">
        <v>1211</v>
      </c>
      <c r="N335" s="68" t="s">
        <v>15</v>
      </c>
      <c r="O335" s="68" t="s">
        <v>15</v>
      </c>
      <c r="P335" s="16" t="s">
        <v>668</v>
      </c>
      <c r="Q335" s="69" t="s">
        <v>1212</v>
      </c>
      <c r="R335" s="16"/>
      <c r="S335" s="16"/>
      <c r="T335" s="16"/>
      <c r="U335" s="16"/>
      <c r="V335" s="16"/>
      <c r="W335" s="16"/>
      <c r="X335" s="16"/>
      <c r="Y335" s="16"/>
      <c r="Z335" s="16"/>
      <c r="AA335" s="16"/>
      <c r="AB335" s="16"/>
      <c r="AC335" s="16"/>
      <c r="AD335" s="16"/>
      <c r="AE335" s="16"/>
      <c r="AF335" s="16"/>
      <c r="AG335" s="16"/>
      <c r="AH335" s="16"/>
      <c r="AI335" s="16"/>
      <c r="AJ335" s="16"/>
      <c r="AK335" s="16"/>
    </row>
    <row r="336" ht="15.75" customHeight="1">
      <c r="A336" s="73">
        <v>44663.60362851852</v>
      </c>
      <c r="B336" s="16" t="s">
        <v>9</v>
      </c>
      <c r="C336" s="67" t="s">
        <v>10</v>
      </c>
      <c r="D336" s="68" t="s">
        <v>30</v>
      </c>
      <c r="E336" s="16" t="s">
        <v>235</v>
      </c>
      <c r="F336" s="16" t="s">
        <v>337</v>
      </c>
      <c r="G336" s="71" t="s">
        <v>34</v>
      </c>
      <c r="H336" s="16" t="s">
        <v>1213</v>
      </c>
      <c r="I336" s="16" t="s">
        <v>16</v>
      </c>
      <c r="J336" s="71" t="s">
        <v>41</v>
      </c>
      <c r="K336" s="71" t="s">
        <v>14</v>
      </c>
      <c r="L336" s="16" t="s">
        <v>181</v>
      </c>
      <c r="M336" s="16" t="s">
        <v>1214</v>
      </c>
      <c r="N336" s="68" t="s">
        <v>24</v>
      </c>
      <c r="O336" s="68" t="s">
        <v>16</v>
      </c>
      <c r="P336" s="16" t="s">
        <v>288</v>
      </c>
      <c r="Q336" s="69" t="s">
        <v>1215</v>
      </c>
      <c r="R336" s="16"/>
      <c r="S336" s="16"/>
      <c r="T336" s="16"/>
      <c r="U336" s="16"/>
      <c r="V336" s="16"/>
      <c r="W336" s="16"/>
      <c r="X336" s="16"/>
      <c r="Y336" s="16"/>
      <c r="Z336" s="16"/>
      <c r="AA336" s="16"/>
      <c r="AB336" s="16"/>
      <c r="AC336" s="16"/>
      <c r="AD336" s="16"/>
      <c r="AE336" s="16"/>
      <c r="AF336" s="16"/>
      <c r="AG336" s="16"/>
      <c r="AH336" s="16"/>
      <c r="AI336" s="16"/>
      <c r="AJ336" s="16"/>
      <c r="AK336" s="16"/>
    </row>
    <row r="337" ht="15.75" customHeight="1">
      <c r="A337" s="73">
        <v>44663.61333758102</v>
      </c>
      <c r="B337" s="16" t="s">
        <v>9</v>
      </c>
      <c r="C337" s="67" t="s">
        <v>10</v>
      </c>
      <c r="D337" s="68" t="s">
        <v>11</v>
      </c>
      <c r="E337" s="16" t="s">
        <v>752</v>
      </c>
      <c r="F337" s="16" t="s">
        <v>186</v>
      </c>
      <c r="G337" s="71" t="s">
        <v>34</v>
      </c>
      <c r="H337" s="16" t="s">
        <v>1216</v>
      </c>
      <c r="I337" s="16" t="s">
        <v>16</v>
      </c>
      <c r="J337" s="71" t="s">
        <v>41</v>
      </c>
      <c r="K337" s="71" t="s">
        <v>41</v>
      </c>
      <c r="L337" s="16" t="s">
        <v>196</v>
      </c>
      <c r="M337" s="16" t="s">
        <v>1217</v>
      </c>
      <c r="N337" s="68" t="s">
        <v>16</v>
      </c>
      <c r="O337" s="68" t="s">
        <v>15</v>
      </c>
      <c r="P337" s="16" t="s">
        <v>1218</v>
      </c>
      <c r="Q337" s="30" t="s">
        <v>175</v>
      </c>
      <c r="R337" s="30"/>
      <c r="S337" s="16"/>
      <c r="T337" s="16"/>
      <c r="U337" s="16"/>
      <c r="V337" s="16"/>
      <c r="W337" s="16"/>
      <c r="X337" s="16"/>
      <c r="Y337" s="16"/>
      <c r="Z337" s="16"/>
      <c r="AA337" s="16"/>
      <c r="AB337" s="16"/>
      <c r="AC337" s="16"/>
      <c r="AD337" s="16"/>
      <c r="AE337" s="16"/>
      <c r="AF337" s="16"/>
      <c r="AG337" s="16"/>
      <c r="AH337" s="16"/>
      <c r="AI337" s="16"/>
      <c r="AJ337" s="16"/>
      <c r="AK337" s="16"/>
    </row>
    <row r="338" ht="15.75" customHeight="1">
      <c r="A338" s="73">
        <v>44663.62179584491</v>
      </c>
      <c r="B338" s="16" t="s">
        <v>21</v>
      </c>
      <c r="C338" s="67" t="s">
        <v>10</v>
      </c>
      <c r="D338" s="68" t="s">
        <v>55</v>
      </c>
      <c r="E338" s="16" t="s">
        <v>235</v>
      </c>
      <c r="F338" s="16" t="s">
        <v>195</v>
      </c>
      <c r="G338" s="71" t="s">
        <v>34</v>
      </c>
      <c r="H338" s="16" t="s">
        <v>1219</v>
      </c>
      <c r="I338" s="16" t="s">
        <v>16</v>
      </c>
      <c r="J338" s="68" t="s">
        <v>13</v>
      </c>
      <c r="K338" s="68" t="s">
        <v>13</v>
      </c>
      <c r="L338" s="16" t="s">
        <v>181</v>
      </c>
      <c r="M338" s="16" t="s">
        <v>1220</v>
      </c>
      <c r="N338" s="68" t="s">
        <v>16</v>
      </c>
      <c r="O338" s="68" t="s">
        <v>15</v>
      </c>
      <c r="P338" s="16" t="s">
        <v>228</v>
      </c>
      <c r="Q338" s="69" t="s">
        <v>1027</v>
      </c>
      <c r="R338" s="16"/>
      <c r="S338" s="16"/>
      <c r="T338" s="16"/>
      <c r="U338" s="16"/>
      <c r="V338" s="16"/>
      <c r="W338" s="16"/>
      <c r="X338" s="16"/>
      <c r="Y338" s="16"/>
      <c r="Z338" s="16"/>
      <c r="AA338" s="16"/>
      <c r="AB338" s="16"/>
      <c r="AC338" s="16"/>
      <c r="AD338" s="16"/>
      <c r="AE338" s="16"/>
      <c r="AF338" s="16"/>
      <c r="AG338" s="16"/>
      <c r="AH338" s="16"/>
      <c r="AI338" s="16"/>
      <c r="AJ338" s="16"/>
      <c r="AK338" s="16"/>
    </row>
    <row r="339" ht="15.75" customHeight="1">
      <c r="A339" s="73">
        <v>44663.62466398148</v>
      </c>
      <c r="B339" s="16" t="s">
        <v>9</v>
      </c>
      <c r="C339" s="67" t="s">
        <v>10</v>
      </c>
      <c r="D339" s="68" t="s">
        <v>40</v>
      </c>
      <c r="E339" s="16" t="s">
        <v>159</v>
      </c>
      <c r="F339" s="16" t="s">
        <v>236</v>
      </c>
      <c r="G339" s="71" t="s">
        <v>12</v>
      </c>
      <c r="H339" s="16" t="s">
        <v>225</v>
      </c>
      <c r="I339" s="16" t="s">
        <v>16</v>
      </c>
      <c r="J339" s="71" t="s">
        <v>41</v>
      </c>
      <c r="K339" s="71" t="s">
        <v>23</v>
      </c>
      <c r="L339" s="16" t="s">
        <v>1221</v>
      </c>
      <c r="M339" s="16" t="s">
        <v>225</v>
      </c>
      <c r="N339" s="68" t="s">
        <v>24</v>
      </c>
      <c r="O339" s="68" t="s">
        <v>15</v>
      </c>
      <c r="P339" s="16" t="s">
        <v>552</v>
      </c>
      <c r="Q339" s="69" t="s">
        <v>225</v>
      </c>
      <c r="R339" s="16"/>
      <c r="S339" s="16"/>
      <c r="T339" s="16"/>
      <c r="U339" s="16"/>
      <c r="V339" s="16"/>
      <c r="W339" s="16"/>
      <c r="X339" s="16"/>
      <c r="Y339" s="16"/>
      <c r="Z339" s="16"/>
      <c r="AA339" s="16"/>
      <c r="AB339" s="16"/>
      <c r="AC339" s="16"/>
      <c r="AD339" s="16"/>
      <c r="AE339" s="16"/>
      <c r="AF339" s="16"/>
      <c r="AG339" s="16"/>
      <c r="AH339" s="30"/>
      <c r="AI339" s="30"/>
      <c r="AJ339" s="30"/>
      <c r="AK339" s="16"/>
    </row>
    <row r="340" ht="15.75" customHeight="1">
      <c r="A340" s="73">
        <v>44663.626742569446</v>
      </c>
      <c r="B340" s="16" t="s">
        <v>9</v>
      </c>
      <c r="C340" s="67" t="s">
        <v>10</v>
      </c>
      <c r="D340" s="68" t="s">
        <v>11</v>
      </c>
      <c r="E340" s="16" t="s">
        <v>199</v>
      </c>
      <c r="F340" s="16" t="s">
        <v>456</v>
      </c>
      <c r="G340" s="68" t="s">
        <v>13</v>
      </c>
      <c r="H340" s="16" t="s">
        <v>1222</v>
      </c>
      <c r="I340" s="16" t="s">
        <v>16</v>
      </c>
      <c r="J340" s="68" t="s">
        <v>13</v>
      </c>
      <c r="K340" s="71" t="s">
        <v>41</v>
      </c>
      <c r="L340" s="16" t="s">
        <v>196</v>
      </c>
      <c r="M340" s="16" t="s">
        <v>125</v>
      </c>
      <c r="N340" s="68" t="s">
        <v>15</v>
      </c>
      <c r="O340" s="68" t="s">
        <v>15</v>
      </c>
      <c r="P340" s="16" t="s">
        <v>263</v>
      </c>
      <c r="Q340" s="30" t="s">
        <v>125</v>
      </c>
      <c r="R340" s="30"/>
      <c r="S340" s="30"/>
      <c r="T340" s="16"/>
      <c r="U340" s="16"/>
      <c r="V340" s="16"/>
      <c r="W340" s="16"/>
      <c r="X340" s="16"/>
      <c r="Y340" s="16"/>
      <c r="Z340" s="16"/>
      <c r="AA340" s="16"/>
      <c r="AB340" s="16"/>
      <c r="AC340" s="16"/>
      <c r="AD340" s="16"/>
      <c r="AE340" s="16"/>
      <c r="AF340" s="16"/>
      <c r="AG340" s="16"/>
      <c r="AH340" s="16"/>
      <c r="AI340" s="16"/>
      <c r="AJ340" s="16"/>
      <c r="AK340" s="16"/>
    </row>
    <row r="341" ht="15.75" customHeight="1">
      <c r="A341" s="73">
        <v>44663.64368043981</v>
      </c>
      <c r="B341" s="16" t="s">
        <v>21</v>
      </c>
      <c r="C341" s="67" t="s">
        <v>10</v>
      </c>
      <c r="D341" s="68" t="s">
        <v>54</v>
      </c>
      <c r="E341" s="16" t="s">
        <v>352</v>
      </c>
      <c r="F341" s="16" t="s">
        <v>482</v>
      </c>
      <c r="G341" s="71" t="s">
        <v>34</v>
      </c>
      <c r="H341" s="16" t="s">
        <v>1223</v>
      </c>
      <c r="I341" s="16" t="s">
        <v>15</v>
      </c>
      <c r="J341" s="71" t="s">
        <v>23</v>
      </c>
      <c r="K341" s="71" t="s">
        <v>23</v>
      </c>
      <c r="L341" s="16" t="s">
        <v>875</v>
      </c>
      <c r="M341" s="16" t="s">
        <v>1224</v>
      </c>
      <c r="N341" s="68" t="s">
        <v>15</v>
      </c>
      <c r="O341" s="68" t="s">
        <v>15</v>
      </c>
      <c r="P341" s="16" t="s">
        <v>1225</v>
      </c>
      <c r="Q341" s="69" t="s">
        <v>901</v>
      </c>
      <c r="R341" s="16"/>
      <c r="S341" s="16"/>
      <c r="T341" s="16"/>
      <c r="U341" s="16"/>
      <c r="V341" s="16"/>
      <c r="W341" s="16"/>
      <c r="X341" s="16"/>
      <c r="Y341" s="16"/>
      <c r="Z341" s="16"/>
      <c r="AA341" s="16"/>
      <c r="AB341" s="16"/>
      <c r="AC341" s="16"/>
      <c r="AD341" s="16"/>
      <c r="AE341" s="16"/>
      <c r="AF341" s="16"/>
      <c r="AG341" s="16"/>
      <c r="AH341" s="16"/>
      <c r="AI341" s="16"/>
      <c r="AJ341" s="16"/>
      <c r="AK341" s="16"/>
    </row>
    <row r="342" ht="15.75" customHeight="1">
      <c r="A342" s="73">
        <v>44663.652690324074</v>
      </c>
      <c r="B342" s="16" t="s">
        <v>9</v>
      </c>
      <c r="C342" s="67" t="s">
        <v>10</v>
      </c>
      <c r="D342" s="68" t="s">
        <v>11</v>
      </c>
      <c r="E342" s="16" t="s">
        <v>517</v>
      </c>
      <c r="F342" s="16" t="s">
        <v>186</v>
      </c>
      <c r="G342" s="68" t="s">
        <v>13</v>
      </c>
      <c r="H342" s="16" t="s">
        <v>1226</v>
      </c>
      <c r="I342" s="16" t="s">
        <v>16</v>
      </c>
      <c r="J342" s="68" t="s">
        <v>13</v>
      </c>
      <c r="K342" s="71" t="s">
        <v>14</v>
      </c>
      <c r="L342" s="16" t="s">
        <v>181</v>
      </c>
      <c r="M342" s="16" t="s">
        <v>420</v>
      </c>
      <c r="N342" s="68" t="s">
        <v>16</v>
      </c>
      <c r="O342" s="68" t="s">
        <v>16</v>
      </c>
      <c r="P342" s="16" t="s">
        <v>315</v>
      </c>
      <c r="Q342" s="69" t="s">
        <v>1227</v>
      </c>
      <c r="R342" s="16"/>
      <c r="S342" s="16"/>
      <c r="T342" s="16"/>
      <c r="U342" s="16"/>
      <c r="V342" s="16"/>
      <c r="W342" s="16"/>
      <c r="X342" s="16"/>
      <c r="Y342" s="16"/>
      <c r="Z342" s="16"/>
      <c r="AA342" s="16"/>
      <c r="AB342" s="16"/>
      <c r="AC342" s="16"/>
      <c r="AD342" s="16"/>
      <c r="AE342" s="16"/>
      <c r="AF342" s="16"/>
      <c r="AG342" s="16"/>
      <c r="AH342" s="16"/>
      <c r="AI342" s="16"/>
      <c r="AJ342" s="16"/>
      <c r="AK342" s="16"/>
    </row>
    <row r="343" ht="15.75" customHeight="1">
      <c r="A343" s="73">
        <v>44663.68572771991</v>
      </c>
      <c r="B343" s="16" t="s">
        <v>9</v>
      </c>
      <c r="C343" s="67" t="s">
        <v>10</v>
      </c>
      <c r="D343" s="68" t="s">
        <v>30</v>
      </c>
      <c r="E343" s="16" t="s">
        <v>656</v>
      </c>
      <c r="F343" s="16" t="s">
        <v>582</v>
      </c>
      <c r="G343" s="71" t="s">
        <v>34</v>
      </c>
      <c r="H343" s="16" t="s">
        <v>1228</v>
      </c>
      <c r="I343" s="16" t="s">
        <v>175</v>
      </c>
      <c r="J343" s="71" t="s">
        <v>23</v>
      </c>
      <c r="K343" s="71" t="s">
        <v>41</v>
      </c>
      <c r="L343" s="16" t="s">
        <v>592</v>
      </c>
      <c r="M343" s="16" t="s">
        <v>1229</v>
      </c>
      <c r="N343" s="68" t="s">
        <v>24</v>
      </c>
      <c r="O343" s="68" t="s">
        <v>15</v>
      </c>
      <c r="P343" s="16" t="s">
        <v>1230</v>
      </c>
      <c r="Q343" s="69" t="s">
        <v>1231</v>
      </c>
      <c r="R343" s="16"/>
      <c r="S343" s="16"/>
      <c r="T343" s="16"/>
      <c r="U343" s="16"/>
      <c r="V343" s="16"/>
      <c r="W343" s="16"/>
      <c r="X343" s="16"/>
      <c r="Y343" s="16"/>
      <c r="Z343" s="16"/>
      <c r="AA343" s="16"/>
      <c r="AB343" s="16"/>
      <c r="AC343" s="16"/>
      <c r="AD343" s="16"/>
      <c r="AE343" s="16"/>
      <c r="AF343" s="16"/>
      <c r="AG343" s="16"/>
      <c r="AH343" s="16"/>
      <c r="AI343" s="16"/>
      <c r="AJ343" s="16"/>
      <c r="AK343" s="16"/>
    </row>
    <row r="344" ht="15.75" customHeight="1">
      <c r="A344" s="73">
        <v>44663.76586760417</v>
      </c>
      <c r="B344" s="16" t="s">
        <v>9</v>
      </c>
      <c r="C344" s="67" t="s">
        <v>10</v>
      </c>
      <c r="D344" s="68" t="s">
        <v>11</v>
      </c>
      <c r="E344" s="16" t="s">
        <v>159</v>
      </c>
      <c r="F344" s="16" t="s">
        <v>422</v>
      </c>
      <c r="G344" s="71" t="s">
        <v>12</v>
      </c>
      <c r="H344" s="16" t="s">
        <v>646</v>
      </c>
      <c r="I344" s="16" t="s">
        <v>16</v>
      </c>
      <c r="J344" s="71" t="s">
        <v>41</v>
      </c>
      <c r="K344" s="68" t="s">
        <v>13</v>
      </c>
      <c r="L344" s="16" t="s">
        <v>286</v>
      </c>
      <c r="M344" s="16" t="s">
        <v>646</v>
      </c>
      <c r="N344" s="68" t="s">
        <v>16</v>
      </c>
      <c r="O344" s="68" t="s">
        <v>16</v>
      </c>
      <c r="P344" s="16" t="s">
        <v>438</v>
      </c>
      <c r="Q344" s="69" t="s">
        <v>646</v>
      </c>
      <c r="R344" s="16"/>
      <c r="S344" s="16"/>
      <c r="T344" s="16"/>
      <c r="U344" s="16"/>
      <c r="V344" s="16"/>
      <c r="W344" s="16"/>
      <c r="X344" s="16"/>
      <c r="Y344" s="16"/>
      <c r="Z344" s="16"/>
      <c r="AA344" s="16"/>
      <c r="AB344" s="16"/>
      <c r="AC344" s="16"/>
      <c r="AD344" s="16"/>
      <c r="AE344" s="16"/>
      <c r="AF344" s="16"/>
      <c r="AG344" s="16"/>
      <c r="AH344" s="16"/>
      <c r="AI344" s="16"/>
      <c r="AJ344" s="16"/>
      <c r="AK344" s="16"/>
    </row>
    <row r="345" ht="15.75" customHeight="1">
      <c r="A345" s="73">
        <v>44663.91241980324</v>
      </c>
      <c r="B345" s="16" t="s">
        <v>9</v>
      </c>
      <c r="C345" s="67" t="s">
        <v>10</v>
      </c>
      <c r="D345" s="68" t="s">
        <v>1232</v>
      </c>
      <c r="E345" s="16" t="s">
        <v>174</v>
      </c>
      <c r="F345" s="16" t="s">
        <v>582</v>
      </c>
      <c r="G345" s="71" t="s">
        <v>34</v>
      </c>
      <c r="H345" s="16" t="s">
        <v>1233</v>
      </c>
      <c r="I345" s="16" t="s">
        <v>175</v>
      </c>
      <c r="J345" s="71" t="s">
        <v>41</v>
      </c>
      <c r="K345" s="71" t="s">
        <v>23</v>
      </c>
      <c r="L345" s="16" t="s">
        <v>255</v>
      </c>
      <c r="M345" s="16" t="s">
        <v>1234</v>
      </c>
      <c r="N345" s="68" t="s">
        <v>16</v>
      </c>
      <c r="O345" s="68" t="s">
        <v>15</v>
      </c>
      <c r="P345" s="16" t="s">
        <v>1235</v>
      </c>
      <c r="Q345" s="30" t="s">
        <v>1236</v>
      </c>
      <c r="R345" s="30"/>
      <c r="S345" s="16"/>
      <c r="T345" s="16"/>
      <c r="U345" s="16"/>
      <c r="V345" s="16"/>
      <c r="W345" s="16"/>
      <c r="X345" s="16"/>
      <c r="Y345" s="16"/>
      <c r="Z345" s="16"/>
      <c r="AA345" s="16"/>
      <c r="AB345" s="16"/>
      <c r="AC345" s="16"/>
      <c r="AD345" s="16"/>
      <c r="AE345" s="16"/>
      <c r="AF345" s="16"/>
      <c r="AG345" s="16"/>
      <c r="AH345" s="16"/>
      <c r="AI345" s="16"/>
      <c r="AJ345" s="16"/>
      <c r="AK345" s="16"/>
    </row>
    <row r="346" ht="15.75" customHeight="1">
      <c r="A346" s="73">
        <v>44664.417952118056</v>
      </c>
      <c r="B346" s="16" t="s">
        <v>21</v>
      </c>
      <c r="C346" s="67" t="s">
        <v>10</v>
      </c>
      <c r="D346" s="68" t="s">
        <v>11</v>
      </c>
      <c r="E346" s="16" t="s">
        <v>159</v>
      </c>
      <c r="F346" s="16" t="s">
        <v>42</v>
      </c>
      <c r="G346" s="68" t="s">
        <v>13</v>
      </c>
      <c r="H346" s="16" t="s">
        <v>225</v>
      </c>
      <c r="I346" s="16" t="s">
        <v>175</v>
      </c>
      <c r="J346" s="71" t="s">
        <v>23</v>
      </c>
      <c r="K346" s="71" t="s">
        <v>23</v>
      </c>
      <c r="L346" s="16" t="s">
        <v>300</v>
      </c>
      <c r="M346" s="16" t="s">
        <v>225</v>
      </c>
      <c r="N346" s="68" t="s">
        <v>16</v>
      </c>
      <c r="O346" s="68" t="s">
        <v>15</v>
      </c>
      <c r="P346" s="16" t="s">
        <v>263</v>
      </c>
      <c r="Q346" s="69" t="s">
        <v>225</v>
      </c>
      <c r="R346" s="16"/>
      <c r="S346" s="16"/>
      <c r="T346" s="16"/>
      <c r="U346" s="16"/>
      <c r="V346" s="16"/>
      <c r="W346" s="16"/>
      <c r="X346" s="16"/>
      <c r="Y346" s="16"/>
      <c r="Z346" s="16"/>
      <c r="AA346" s="16"/>
      <c r="AB346" s="16"/>
      <c r="AC346" s="16"/>
      <c r="AD346" s="16"/>
      <c r="AE346" s="16"/>
      <c r="AF346" s="16"/>
      <c r="AG346" s="16"/>
      <c r="AH346" s="16"/>
      <c r="AI346" s="16"/>
      <c r="AJ346" s="16"/>
      <c r="AK346" s="16"/>
    </row>
    <row r="347" ht="15.75" customHeight="1">
      <c r="A347" s="73">
        <v>44664.419573657404</v>
      </c>
      <c r="B347" s="16" t="s">
        <v>21</v>
      </c>
      <c r="C347" s="67" t="s">
        <v>10</v>
      </c>
      <c r="D347" s="68" t="s">
        <v>30</v>
      </c>
      <c r="E347" s="16" t="s">
        <v>190</v>
      </c>
      <c r="F347" s="16" t="s">
        <v>278</v>
      </c>
      <c r="G347" s="71" t="s">
        <v>34</v>
      </c>
      <c r="H347" s="16" t="s">
        <v>1237</v>
      </c>
      <c r="I347" s="16" t="s">
        <v>15</v>
      </c>
      <c r="J347" s="71" t="s">
        <v>23</v>
      </c>
      <c r="K347" s="74">
        <v>0.0</v>
      </c>
      <c r="L347" s="16" t="s">
        <v>1238</v>
      </c>
      <c r="M347" s="16" t="s">
        <v>1237</v>
      </c>
      <c r="N347" s="68" t="s">
        <v>16</v>
      </c>
      <c r="O347" s="68" t="s">
        <v>15</v>
      </c>
      <c r="P347" s="16" t="s">
        <v>315</v>
      </c>
      <c r="Q347" s="30" t="s">
        <v>1239</v>
      </c>
      <c r="R347" s="16"/>
      <c r="S347" s="16"/>
      <c r="T347" s="16"/>
      <c r="U347" s="16"/>
      <c r="V347" s="16"/>
      <c r="W347" s="16"/>
      <c r="X347" s="16"/>
      <c r="Y347" s="16"/>
      <c r="Z347" s="16"/>
      <c r="AA347" s="16"/>
      <c r="AB347" s="16"/>
      <c r="AC347" s="16"/>
      <c r="AD347" s="16"/>
      <c r="AE347" s="16"/>
      <c r="AF347" s="16"/>
      <c r="AG347" s="16"/>
      <c r="AH347" s="16"/>
      <c r="AI347" s="16"/>
      <c r="AJ347" s="16"/>
      <c r="AK347" s="16"/>
    </row>
    <row r="348" ht="15.75" customHeight="1">
      <c r="A348" s="73">
        <v>44664.4203609838</v>
      </c>
      <c r="B348" s="16" t="s">
        <v>21</v>
      </c>
      <c r="C348" s="67" t="s">
        <v>10</v>
      </c>
      <c r="D348" s="68" t="s">
        <v>11</v>
      </c>
      <c r="E348" s="16" t="s">
        <v>159</v>
      </c>
      <c r="F348" s="16" t="s">
        <v>1240</v>
      </c>
      <c r="G348" s="68" t="s">
        <v>13</v>
      </c>
      <c r="H348" s="16" t="s">
        <v>1241</v>
      </c>
      <c r="I348" s="16" t="s">
        <v>15</v>
      </c>
      <c r="J348" s="68" t="s">
        <v>13</v>
      </c>
      <c r="K348" s="71" t="s">
        <v>41</v>
      </c>
      <c r="L348" s="16" t="s">
        <v>1242</v>
      </c>
      <c r="M348" s="16" t="s">
        <v>1243</v>
      </c>
      <c r="N348" s="68" t="s">
        <v>16</v>
      </c>
      <c r="O348" s="68" t="s">
        <v>16</v>
      </c>
      <c r="P348" s="16" t="s">
        <v>1046</v>
      </c>
      <c r="Q348" s="30" t="s">
        <v>1244</v>
      </c>
      <c r="R348" s="16"/>
      <c r="S348" s="16"/>
      <c r="T348" s="16"/>
      <c r="U348" s="16"/>
      <c r="V348" s="16"/>
      <c r="W348" s="16"/>
      <c r="X348" s="16"/>
      <c r="Y348" s="16"/>
      <c r="Z348" s="16"/>
      <c r="AA348" s="16"/>
      <c r="AB348" s="16"/>
      <c r="AC348" s="16"/>
      <c r="AD348" s="16"/>
      <c r="AE348" s="16"/>
      <c r="AF348" s="16"/>
      <c r="AG348" s="16"/>
      <c r="AH348" s="16"/>
      <c r="AI348" s="16"/>
      <c r="AJ348" s="16"/>
      <c r="AK348" s="16"/>
    </row>
    <row r="349" ht="15.75" customHeight="1">
      <c r="A349" s="73">
        <v>44664.420578854166</v>
      </c>
      <c r="B349" s="16" t="s">
        <v>21</v>
      </c>
      <c r="C349" s="67" t="s">
        <v>10</v>
      </c>
      <c r="D349" s="68" t="s">
        <v>30</v>
      </c>
      <c r="E349" s="16" t="s">
        <v>190</v>
      </c>
      <c r="F349" s="16" t="s">
        <v>1245</v>
      </c>
      <c r="G349" s="71" t="s">
        <v>23</v>
      </c>
      <c r="H349" s="16" t="s">
        <v>1246</v>
      </c>
      <c r="I349" s="16" t="s">
        <v>15</v>
      </c>
      <c r="J349" s="74">
        <v>0.0</v>
      </c>
      <c r="K349" s="71" t="s">
        <v>14</v>
      </c>
      <c r="L349" s="16" t="s">
        <v>181</v>
      </c>
      <c r="M349" s="16" t="s">
        <v>1247</v>
      </c>
      <c r="N349" s="68" t="s">
        <v>16</v>
      </c>
      <c r="O349" s="68" t="s">
        <v>16</v>
      </c>
      <c r="P349" s="16" t="s">
        <v>263</v>
      </c>
      <c r="Q349" s="30" t="s">
        <v>268</v>
      </c>
      <c r="R349" s="30"/>
      <c r="S349" s="30"/>
      <c r="T349" s="16"/>
      <c r="U349" s="16"/>
      <c r="V349" s="16"/>
      <c r="W349" s="16"/>
      <c r="X349" s="16"/>
      <c r="Y349" s="16"/>
      <c r="Z349" s="16"/>
      <c r="AA349" s="16"/>
      <c r="AB349" s="16"/>
      <c r="AC349" s="16"/>
      <c r="AD349" s="16"/>
      <c r="AE349" s="16"/>
      <c r="AF349" s="16"/>
      <c r="AG349" s="16"/>
      <c r="AH349" s="16"/>
      <c r="AI349" s="16"/>
      <c r="AJ349" s="16"/>
      <c r="AK349" s="16"/>
    </row>
    <row r="350" ht="15.75" customHeight="1">
      <c r="A350" s="73">
        <v>44664.42079775463</v>
      </c>
      <c r="B350" s="16" t="s">
        <v>21</v>
      </c>
      <c r="C350" s="67" t="s">
        <v>10</v>
      </c>
      <c r="D350" s="68" t="s">
        <v>30</v>
      </c>
      <c r="E350" s="16" t="s">
        <v>190</v>
      </c>
      <c r="F350" s="16" t="s">
        <v>636</v>
      </c>
      <c r="G350" s="74">
        <v>0.0</v>
      </c>
      <c r="H350" s="16" t="s">
        <v>1248</v>
      </c>
      <c r="I350" s="16" t="s">
        <v>175</v>
      </c>
      <c r="J350" s="71" t="s">
        <v>41</v>
      </c>
      <c r="K350" s="71" t="s">
        <v>14</v>
      </c>
      <c r="L350" s="16" t="s">
        <v>181</v>
      </c>
      <c r="M350" s="16" t="s">
        <v>1249</v>
      </c>
      <c r="N350" s="68" t="s">
        <v>16</v>
      </c>
      <c r="O350" s="68" t="s">
        <v>16</v>
      </c>
      <c r="P350" s="16" t="s">
        <v>194</v>
      </c>
      <c r="Q350" s="30" t="s">
        <v>1250</v>
      </c>
      <c r="R350" s="16"/>
      <c r="S350" s="16"/>
      <c r="T350" s="16"/>
      <c r="U350" s="16"/>
      <c r="V350" s="16"/>
      <c r="W350" s="16"/>
      <c r="X350" s="16"/>
      <c r="Y350" s="16"/>
      <c r="Z350" s="16"/>
      <c r="AA350" s="16"/>
      <c r="AB350" s="16"/>
      <c r="AC350" s="16"/>
      <c r="AD350" s="16"/>
      <c r="AE350" s="16"/>
      <c r="AF350" s="16"/>
      <c r="AG350" s="16"/>
      <c r="AH350" s="16"/>
      <c r="AI350" s="16"/>
      <c r="AJ350" s="16"/>
      <c r="AK350" s="16"/>
    </row>
    <row r="351" ht="15.75" customHeight="1">
      <c r="A351" s="73">
        <v>44664.42111618056</v>
      </c>
      <c r="B351" s="16" t="s">
        <v>9</v>
      </c>
      <c r="C351" s="67" t="s">
        <v>10</v>
      </c>
      <c r="D351" s="68" t="s">
        <v>1251</v>
      </c>
      <c r="E351" s="16" t="s">
        <v>190</v>
      </c>
      <c r="F351" s="16" t="s">
        <v>1252</v>
      </c>
      <c r="G351" s="71" t="s">
        <v>12</v>
      </c>
      <c r="H351" s="16" t="s">
        <v>646</v>
      </c>
      <c r="I351" s="16" t="s">
        <v>16</v>
      </c>
      <c r="J351" s="71" t="s">
        <v>41</v>
      </c>
      <c r="K351" s="71" t="s">
        <v>41</v>
      </c>
      <c r="L351" s="16" t="s">
        <v>269</v>
      </c>
      <c r="M351" s="16" t="s">
        <v>646</v>
      </c>
      <c r="N351" s="68" t="s">
        <v>15</v>
      </c>
      <c r="O351" s="68" t="s">
        <v>15</v>
      </c>
      <c r="P351" s="16" t="s">
        <v>178</v>
      </c>
      <c r="Q351" s="30" t="s">
        <v>646</v>
      </c>
      <c r="R351" s="30"/>
      <c r="S351" s="16"/>
      <c r="T351" s="16"/>
      <c r="U351" s="16"/>
      <c r="V351" s="16"/>
      <c r="W351" s="16"/>
      <c r="X351" s="16"/>
      <c r="Y351" s="16"/>
      <c r="Z351" s="16"/>
      <c r="AA351" s="16"/>
      <c r="AB351" s="16"/>
      <c r="AC351" s="16"/>
      <c r="AD351" s="16"/>
      <c r="AE351" s="16"/>
      <c r="AF351" s="16"/>
      <c r="AG351" s="16"/>
      <c r="AH351" s="16"/>
      <c r="AI351" s="16"/>
      <c r="AJ351" s="16"/>
      <c r="AK351" s="16"/>
    </row>
    <row r="352" ht="15.75" customHeight="1">
      <c r="A352" s="73">
        <v>44664.4214566088</v>
      </c>
      <c r="B352" s="16" t="s">
        <v>9</v>
      </c>
      <c r="C352" s="67" t="s">
        <v>10</v>
      </c>
      <c r="D352" s="68" t="s">
        <v>30</v>
      </c>
      <c r="E352" s="16" t="s">
        <v>159</v>
      </c>
      <c r="F352" s="16" t="s">
        <v>39</v>
      </c>
      <c r="G352" s="71" t="s">
        <v>23</v>
      </c>
      <c r="H352" s="16" t="s">
        <v>225</v>
      </c>
      <c r="I352" s="16" t="s">
        <v>15</v>
      </c>
      <c r="J352" s="71" t="s">
        <v>41</v>
      </c>
      <c r="K352" s="71" t="s">
        <v>41</v>
      </c>
      <c r="L352" s="16" t="s">
        <v>1253</v>
      </c>
      <c r="M352" s="16" t="s">
        <v>861</v>
      </c>
      <c r="N352" s="68" t="s">
        <v>24</v>
      </c>
      <c r="O352" s="68" t="s">
        <v>15</v>
      </c>
      <c r="P352" s="16" t="s">
        <v>393</v>
      </c>
      <c r="Q352" s="69" t="s">
        <v>225</v>
      </c>
      <c r="R352" s="16"/>
      <c r="S352" s="16"/>
      <c r="T352" s="16"/>
      <c r="U352" s="16"/>
      <c r="V352" s="16"/>
      <c r="W352" s="16"/>
      <c r="X352" s="16"/>
      <c r="Y352" s="16"/>
      <c r="Z352" s="16"/>
      <c r="AA352" s="16"/>
      <c r="AB352" s="16"/>
      <c r="AC352" s="16"/>
      <c r="AD352" s="16"/>
      <c r="AE352" s="16"/>
      <c r="AF352" s="16"/>
      <c r="AG352" s="16"/>
      <c r="AH352" s="16"/>
      <c r="AI352" s="16"/>
      <c r="AJ352" s="16"/>
      <c r="AK352" s="16"/>
    </row>
    <row r="353" ht="15.75" customHeight="1">
      <c r="A353" s="73">
        <v>44664.4214619213</v>
      </c>
      <c r="B353" s="16" t="s">
        <v>9</v>
      </c>
      <c r="C353" s="67" t="s">
        <v>10</v>
      </c>
      <c r="D353" s="68" t="s">
        <v>68</v>
      </c>
      <c r="E353" s="16" t="s">
        <v>190</v>
      </c>
      <c r="F353" s="16" t="s">
        <v>1254</v>
      </c>
      <c r="G353" s="71" t="s">
        <v>23</v>
      </c>
      <c r="H353" s="16" t="s">
        <v>175</v>
      </c>
      <c r="I353" s="16" t="s">
        <v>175</v>
      </c>
      <c r="J353" s="71" t="s">
        <v>14</v>
      </c>
      <c r="K353" s="71" t="s">
        <v>41</v>
      </c>
      <c r="L353" s="16" t="s">
        <v>269</v>
      </c>
      <c r="M353" s="16" t="s">
        <v>1255</v>
      </c>
      <c r="N353" s="68" t="s">
        <v>24</v>
      </c>
      <c r="O353" s="68" t="s">
        <v>16</v>
      </c>
      <c r="P353" s="16" t="s">
        <v>292</v>
      </c>
      <c r="Q353" s="69" t="s">
        <v>867</v>
      </c>
      <c r="R353" s="16"/>
      <c r="S353" s="16"/>
      <c r="T353" s="16"/>
      <c r="U353" s="16"/>
      <c r="V353" s="16"/>
      <c r="W353" s="16"/>
      <c r="X353" s="16"/>
      <c r="Y353" s="16"/>
      <c r="Z353" s="16"/>
      <c r="AA353" s="16"/>
      <c r="AB353" s="16"/>
      <c r="AC353" s="16"/>
      <c r="AD353" s="16"/>
      <c r="AE353" s="16"/>
      <c r="AF353" s="16"/>
      <c r="AG353" s="16"/>
      <c r="AH353" s="30"/>
      <c r="AI353" s="30"/>
      <c r="AJ353" s="30"/>
      <c r="AK353" s="30"/>
    </row>
    <row r="354" ht="15.75" customHeight="1">
      <c r="A354" s="73">
        <v>44664.421834444445</v>
      </c>
      <c r="B354" s="16" t="s">
        <v>35</v>
      </c>
      <c r="C354" s="67" t="s">
        <v>10</v>
      </c>
      <c r="D354" s="68" t="s">
        <v>30</v>
      </c>
      <c r="E354" s="16" t="s">
        <v>159</v>
      </c>
      <c r="F354" s="16" t="s">
        <v>554</v>
      </c>
      <c r="G354" s="71" t="s">
        <v>23</v>
      </c>
      <c r="H354" s="16" t="s">
        <v>225</v>
      </c>
      <c r="I354" s="16" t="s">
        <v>175</v>
      </c>
      <c r="J354" s="68" t="s">
        <v>13</v>
      </c>
      <c r="K354" s="71" t="s">
        <v>41</v>
      </c>
      <c r="L354" s="16" t="s">
        <v>1256</v>
      </c>
      <c r="M354" s="16" t="s">
        <v>225</v>
      </c>
      <c r="N354" s="68" t="s">
        <v>16</v>
      </c>
      <c r="O354" s="68" t="s">
        <v>16</v>
      </c>
      <c r="P354" s="16" t="s">
        <v>393</v>
      </c>
      <c r="Q354" s="69" t="s">
        <v>1257</v>
      </c>
      <c r="R354" s="16"/>
      <c r="S354" s="16"/>
      <c r="T354" s="16"/>
      <c r="U354" s="16"/>
      <c r="V354" s="16"/>
      <c r="W354" s="16"/>
      <c r="X354" s="16"/>
      <c r="Y354" s="16"/>
      <c r="Z354" s="16"/>
      <c r="AA354" s="16"/>
      <c r="AB354" s="16"/>
      <c r="AC354" s="16"/>
      <c r="AD354" s="16"/>
      <c r="AE354" s="16"/>
      <c r="AF354" s="16"/>
      <c r="AG354" s="16"/>
      <c r="AH354" s="16"/>
      <c r="AI354" s="16"/>
      <c r="AJ354" s="16"/>
      <c r="AK354" s="16"/>
    </row>
    <row r="355" ht="15.75" customHeight="1">
      <c r="A355" s="73">
        <v>44664.421968298615</v>
      </c>
      <c r="B355" s="16" t="s">
        <v>9</v>
      </c>
      <c r="C355" s="67" t="s">
        <v>10</v>
      </c>
      <c r="D355" s="68" t="s">
        <v>40</v>
      </c>
      <c r="E355" s="16" t="s">
        <v>352</v>
      </c>
      <c r="F355" s="16" t="s">
        <v>452</v>
      </c>
      <c r="G355" s="71" t="s">
        <v>12</v>
      </c>
      <c r="H355" s="16" t="s">
        <v>1258</v>
      </c>
      <c r="I355" s="16" t="s">
        <v>175</v>
      </c>
      <c r="J355" s="71" t="s">
        <v>14</v>
      </c>
      <c r="K355" s="71" t="s">
        <v>41</v>
      </c>
      <c r="L355" s="16" t="s">
        <v>181</v>
      </c>
      <c r="M355" s="16" t="s">
        <v>1259</v>
      </c>
      <c r="N355" s="68" t="s">
        <v>15</v>
      </c>
      <c r="O355" s="68" t="s">
        <v>16</v>
      </c>
      <c r="P355" s="16" t="s">
        <v>885</v>
      </c>
      <c r="Q355" s="30" t="s">
        <v>1260</v>
      </c>
      <c r="R355" s="16"/>
      <c r="S355" s="16"/>
      <c r="T355" s="16"/>
      <c r="U355" s="16"/>
      <c r="V355" s="16"/>
      <c r="W355" s="16"/>
      <c r="X355" s="16"/>
      <c r="Y355" s="16"/>
      <c r="Z355" s="16"/>
      <c r="AA355" s="16"/>
      <c r="AB355" s="16"/>
      <c r="AC355" s="16"/>
      <c r="AD355" s="16"/>
      <c r="AE355" s="16"/>
      <c r="AF355" s="16"/>
      <c r="AG355" s="16"/>
      <c r="AH355" s="16"/>
      <c r="AI355" s="16"/>
      <c r="AJ355" s="16"/>
      <c r="AK355" s="16"/>
    </row>
    <row r="356" ht="15.75" customHeight="1">
      <c r="A356" s="73">
        <v>44664.4219816088</v>
      </c>
      <c r="B356" s="16" t="s">
        <v>21</v>
      </c>
      <c r="C356" s="67" t="s">
        <v>10</v>
      </c>
      <c r="D356" s="68" t="s">
        <v>11</v>
      </c>
      <c r="E356" s="16" t="s">
        <v>199</v>
      </c>
      <c r="F356" s="16" t="s">
        <v>452</v>
      </c>
      <c r="G356" s="68" t="s">
        <v>13</v>
      </c>
      <c r="H356" s="16" t="s">
        <v>1261</v>
      </c>
      <c r="I356" s="16" t="s">
        <v>16</v>
      </c>
      <c r="J356" s="68" t="s">
        <v>13</v>
      </c>
      <c r="K356" s="68" t="s">
        <v>13</v>
      </c>
      <c r="L356" s="16" t="s">
        <v>498</v>
      </c>
      <c r="M356" s="16" t="s">
        <v>1262</v>
      </c>
      <c r="N356" s="68" t="s">
        <v>15</v>
      </c>
      <c r="O356" s="68" t="s">
        <v>16</v>
      </c>
      <c r="P356" s="16" t="s">
        <v>1263</v>
      </c>
      <c r="Q356" s="69" t="s">
        <v>1264</v>
      </c>
      <c r="R356" s="16"/>
      <c r="S356" s="16"/>
      <c r="T356" s="16"/>
      <c r="U356" s="16"/>
      <c r="V356" s="16"/>
      <c r="W356" s="16"/>
      <c r="X356" s="16"/>
      <c r="Y356" s="16"/>
      <c r="Z356" s="16"/>
      <c r="AA356" s="16"/>
      <c r="AB356" s="16"/>
      <c r="AC356" s="16"/>
      <c r="AD356" s="16"/>
      <c r="AE356" s="16"/>
      <c r="AF356" s="16"/>
      <c r="AG356" s="30"/>
      <c r="AH356" s="30"/>
      <c r="AI356" s="30"/>
      <c r="AJ356" s="30"/>
      <c r="AK356" s="16"/>
    </row>
    <row r="357" ht="15.75" customHeight="1">
      <c r="A357" s="73">
        <v>44664.42214546296</v>
      </c>
      <c r="B357" s="16" t="s">
        <v>9</v>
      </c>
      <c r="C357" s="67" t="s">
        <v>10</v>
      </c>
      <c r="D357" s="68" t="s">
        <v>86</v>
      </c>
      <c r="E357" s="16" t="s">
        <v>190</v>
      </c>
      <c r="F357" s="16" t="s">
        <v>278</v>
      </c>
      <c r="G357" s="68" t="s">
        <v>13</v>
      </c>
      <c r="H357" s="16" t="s">
        <v>225</v>
      </c>
      <c r="I357" s="16" t="s">
        <v>175</v>
      </c>
      <c r="J357" s="68" t="s">
        <v>13</v>
      </c>
      <c r="K357" s="68" t="s">
        <v>13</v>
      </c>
      <c r="L357" s="16" t="s">
        <v>1253</v>
      </c>
      <c r="M357" s="16" t="s">
        <v>1265</v>
      </c>
      <c r="N357" s="68" t="s">
        <v>15</v>
      </c>
      <c r="O357" s="68" t="s">
        <v>16</v>
      </c>
      <c r="P357" s="16" t="s">
        <v>298</v>
      </c>
      <c r="Q357" s="69" t="s">
        <v>646</v>
      </c>
      <c r="R357" s="16"/>
      <c r="S357" s="16"/>
      <c r="T357" s="16"/>
      <c r="U357" s="16"/>
      <c r="V357" s="16"/>
      <c r="W357" s="16"/>
      <c r="X357" s="16"/>
      <c r="Y357" s="16"/>
      <c r="Z357" s="16"/>
      <c r="AA357" s="16"/>
      <c r="AB357" s="16"/>
      <c r="AC357" s="16"/>
      <c r="AD357" s="16"/>
      <c r="AE357" s="16"/>
      <c r="AF357" s="16"/>
      <c r="AG357" s="16"/>
      <c r="AH357" s="30"/>
      <c r="AI357" s="30"/>
      <c r="AJ357" s="16"/>
      <c r="AK357" s="16"/>
    </row>
    <row r="358" ht="15.75" customHeight="1">
      <c r="A358" s="73">
        <v>44664.42220565972</v>
      </c>
      <c r="B358" s="16" t="s">
        <v>21</v>
      </c>
      <c r="C358" s="67" t="s">
        <v>10</v>
      </c>
      <c r="D358" s="68" t="s">
        <v>11</v>
      </c>
      <c r="E358" s="16" t="s">
        <v>159</v>
      </c>
      <c r="F358" s="16" t="s">
        <v>278</v>
      </c>
      <c r="G358" s="71" t="s">
        <v>34</v>
      </c>
      <c r="H358" s="16" t="s">
        <v>225</v>
      </c>
      <c r="I358" s="16" t="s">
        <v>175</v>
      </c>
      <c r="J358" s="68" t="s">
        <v>13</v>
      </c>
      <c r="K358" s="68" t="s">
        <v>13</v>
      </c>
      <c r="L358" s="16" t="s">
        <v>181</v>
      </c>
      <c r="M358" s="16" t="s">
        <v>1266</v>
      </c>
      <c r="N358" s="68" t="s">
        <v>16</v>
      </c>
      <c r="O358" s="68" t="s">
        <v>15</v>
      </c>
      <c r="P358" s="16" t="s">
        <v>470</v>
      </c>
      <c r="Q358" s="69" t="s">
        <v>1267</v>
      </c>
      <c r="R358" s="16"/>
      <c r="S358" s="16"/>
      <c r="T358" s="16"/>
      <c r="U358" s="16"/>
      <c r="V358" s="16"/>
      <c r="W358" s="16"/>
      <c r="X358" s="16"/>
      <c r="Y358" s="16"/>
      <c r="Z358" s="16"/>
      <c r="AA358" s="16"/>
      <c r="AB358" s="16"/>
      <c r="AC358" s="16"/>
      <c r="AD358" s="16"/>
      <c r="AE358" s="16"/>
      <c r="AF358" s="16"/>
      <c r="AG358" s="30"/>
      <c r="AH358" s="16"/>
      <c r="AI358" s="16"/>
      <c r="AJ358" s="16"/>
      <c r="AK358" s="16"/>
    </row>
    <row r="359" ht="15.75" customHeight="1">
      <c r="A359" s="73">
        <v>44664.42270905092</v>
      </c>
      <c r="B359" s="16" t="s">
        <v>21</v>
      </c>
      <c r="C359" s="67" t="s">
        <v>10</v>
      </c>
      <c r="D359" s="68" t="s">
        <v>11</v>
      </c>
      <c r="E359" s="16" t="s">
        <v>159</v>
      </c>
      <c r="F359" s="16" t="s">
        <v>795</v>
      </c>
      <c r="G359" s="71" t="s">
        <v>34</v>
      </c>
      <c r="H359" s="16" t="s">
        <v>1268</v>
      </c>
      <c r="I359" s="16" t="s">
        <v>175</v>
      </c>
      <c r="J359" s="71" t="s">
        <v>41</v>
      </c>
      <c r="K359" s="68" t="s">
        <v>13</v>
      </c>
      <c r="L359" s="16" t="s">
        <v>181</v>
      </c>
      <c r="M359" s="16" t="s">
        <v>1269</v>
      </c>
      <c r="N359" s="68" t="s">
        <v>24</v>
      </c>
      <c r="O359" s="68" t="s">
        <v>15</v>
      </c>
      <c r="P359" s="16" t="s">
        <v>1230</v>
      </c>
      <c r="Q359" s="69" t="s">
        <v>525</v>
      </c>
      <c r="R359" s="16"/>
      <c r="S359" s="16"/>
      <c r="T359" s="16"/>
      <c r="U359" s="16"/>
      <c r="V359" s="16"/>
      <c r="W359" s="16"/>
      <c r="X359" s="16"/>
      <c r="Y359" s="16"/>
      <c r="Z359" s="16"/>
      <c r="AA359" s="16"/>
      <c r="AB359" s="16"/>
      <c r="AC359" s="16"/>
      <c r="AD359" s="16"/>
      <c r="AE359" s="16"/>
      <c r="AF359" s="16"/>
      <c r="AG359" s="16"/>
      <c r="AH359" s="16"/>
      <c r="AI359" s="16"/>
      <c r="AJ359" s="16"/>
      <c r="AK359" s="16"/>
    </row>
    <row r="360" ht="15.75" customHeight="1">
      <c r="A360" s="73">
        <v>44664.42282298611</v>
      </c>
      <c r="B360" s="16" t="s">
        <v>21</v>
      </c>
      <c r="C360" s="67" t="s">
        <v>10</v>
      </c>
      <c r="D360" s="68" t="s">
        <v>11</v>
      </c>
      <c r="E360" s="16" t="s">
        <v>199</v>
      </c>
      <c r="F360" s="16" t="s">
        <v>554</v>
      </c>
      <c r="G360" s="71" t="s">
        <v>23</v>
      </c>
      <c r="H360" s="16" t="s">
        <v>1270</v>
      </c>
      <c r="I360" s="16" t="s">
        <v>175</v>
      </c>
      <c r="J360" s="71" t="s">
        <v>41</v>
      </c>
      <c r="K360" s="71" t="s">
        <v>23</v>
      </c>
      <c r="L360" s="16" t="s">
        <v>196</v>
      </c>
      <c r="M360" s="16" t="s">
        <v>1271</v>
      </c>
      <c r="N360" s="68" t="s">
        <v>16</v>
      </c>
      <c r="O360" s="68" t="s">
        <v>15</v>
      </c>
      <c r="P360" s="16" t="s">
        <v>552</v>
      </c>
      <c r="Q360" s="69" t="s">
        <v>1272</v>
      </c>
      <c r="R360" s="16"/>
      <c r="S360" s="16"/>
      <c r="T360" s="16"/>
      <c r="U360" s="16"/>
      <c r="V360" s="16"/>
      <c r="W360" s="16"/>
      <c r="X360" s="16"/>
      <c r="Y360" s="16"/>
      <c r="Z360" s="16"/>
      <c r="AA360" s="16"/>
      <c r="AB360" s="16"/>
      <c r="AC360" s="16"/>
      <c r="AD360" s="16"/>
      <c r="AE360" s="16"/>
      <c r="AF360" s="16"/>
      <c r="AG360" s="16"/>
      <c r="AH360" s="16"/>
      <c r="AI360" s="16"/>
      <c r="AJ360" s="16"/>
      <c r="AK360" s="16"/>
    </row>
    <row r="361" ht="15.75" customHeight="1">
      <c r="A361" s="73">
        <v>44664.423013506945</v>
      </c>
      <c r="B361" s="16" t="s">
        <v>21</v>
      </c>
      <c r="C361" s="67" t="s">
        <v>10</v>
      </c>
      <c r="D361" s="68" t="s">
        <v>313</v>
      </c>
      <c r="E361" s="16" t="s">
        <v>884</v>
      </c>
      <c r="F361" s="16" t="s">
        <v>379</v>
      </c>
      <c r="G361" s="71" t="s">
        <v>12</v>
      </c>
      <c r="H361" s="16" t="s">
        <v>1273</v>
      </c>
      <c r="I361" s="16" t="s">
        <v>15</v>
      </c>
      <c r="J361" s="71" t="s">
        <v>41</v>
      </c>
      <c r="K361" s="71" t="s">
        <v>41</v>
      </c>
      <c r="L361" s="16" t="s">
        <v>1274</v>
      </c>
      <c r="M361" s="16" t="s">
        <v>175</v>
      </c>
      <c r="N361" s="68" t="s">
        <v>16</v>
      </c>
      <c r="O361" s="68" t="s">
        <v>16</v>
      </c>
      <c r="P361" s="16" t="s">
        <v>801</v>
      </c>
      <c r="Q361" s="69" t="s">
        <v>312</v>
      </c>
      <c r="R361" s="16"/>
      <c r="S361" s="16"/>
      <c r="T361" s="16"/>
      <c r="U361" s="16"/>
      <c r="V361" s="16"/>
      <c r="W361" s="16"/>
      <c r="X361" s="16"/>
      <c r="Y361" s="16"/>
      <c r="Z361" s="16"/>
      <c r="AA361" s="16"/>
      <c r="AB361" s="16"/>
      <c r="AC361" s="16"/>
      <c r="AD361" s="16"/>
      <c r="AE361" s="16"/>
      <c r="AF361" s="16"/>
      <c r="AG361" s="16"/>
      <c r="AH361" s="16"/>
      <c r="AI361" s="16"/>
      <c r="AJ361" s="16"/>
      <c r="AK361" s="16"/>
    </row>
    <row r="362" ht="15.75" customHeight="1">
      <c r="A362" s="73">
        <v>44664.42345609954</v>
      </c>
      <c r="B362" s="16" t="s">
        <v>9</v>
      </c>
      <c r="C362" s="67" t="s">
        <v>10</v>
      </c>
      <c r="D362" s="68" t="s">
        <v>40</v>
      </c>
      <c r="E362" s="16" t="s">
        <v>190</v>
      </c>
      <c r="F362" s="16" t="s">
        <v>39</v>
      </c>
      <c r="G362" s="71" t="s">
        <v>23</v>
      </c>
      <c r="H362" s="16" t="s">
        <v>1275</v>
      </c>
      <c r="I362" s="16" t="s">
        <v>175</v>
      </c>
      <c r="J362" s="71" t="s">
        <v>14</v>
      </c>
      <c r="K362" s="71" t="s">
        <v>41</v>
      </c>
      <c r="L362" s="16" t="s">
        <v>349</v>
      </c>
      <c r="M362" s="16" t="s">
        <v>1276</v>
      </c>
      <c r="N362" s="68" t="s">
        <v>16</v>
      </c>
      <c r="O362" s="68" t="s">
        <v>15</v>
      </c>
      <c r="P362" s="16" t="s">
        <v>748</v>
      </c>
      <c r="Q362" s="69" t="s">
        <v>1277</v>
      </c>
      <c r="R362" s="16"/>
      <c r="S362" s="16"/>
      <c r="T362" s="16"/>
      <c r="U362" s="16"/>
      <c r="V362" s="16"/>
      <c r="W362" s="16"/>
      <c r="X362" s="16"/>
      <c r="Y362" s="16"/>
      <c r="Z362" s="16"/>
      <c r="AA362" s="16"/>
      <c r="AB362" s="16"/>
      <c r="AC362" s="16"/>
      <c r="AD362" s="16"/>
      <c r="AE362" s="16"/>
      <c r="AF362" s="16"/>
      <c r="AG362" s="16"/>
      <c r="AH362" s="16"/>
      <c r="AI362" s="16"/>
      <c r="AJ362" s="16"/>
      <c r="AK362" s="16"/>
    </row>
    <row r="363" ht="15.75" customHeight="1">
      <c r="A363" s="73">
        <v>44664.4236568287</v>
      </c>
      <c r="B363" s="16" t="s">
        <v>9</v>
      </c>
      <c r="C363" s="67" t="s">
        <v>10</v>
      </c>
      <c r="D363" s="68" t="s">
        <v>40</v>
      </c>
      <c r="E363" s="16" t="s">
        <v>159</v>
      </c>
      <c r="F363" s="16" t="s">
        <v>551</v>
      </c>
      <c r="G363" s="68" t="s">
        <v>13</v>
      </c>
      <c r="H363" s="16" t="s">
        <v>175</v>
      </c>
      <c r="I363" s="16" t="s">
        <v>16</v>
      </c>
      <c r="J363" s="71" t="s">
        <v>41</v>
      </c>
      <c r="K363" s="71" t="s">
        <v>14</v>
      </c>
      <c r="L363" s="16" t="s">
        <v>181</v>
      </c>
      <c r="M363" s="16" t="s">
        <v>1278</v>
      </c>
      <c r="N363" s="68" t="s">
        <v>15</v>
      </c>
      <c r="O363" s="68" t="s">
        <v>16</v>
      </c>
      <c r="P363" s="16" t="s">
        <v>215</v>
      </c>
      <c r="Q363" s="69" t="s">
        <v>1279</v>
      </c>
      <c r="R363" s="16"/>
      <c r="S363" s="16"/>
      <c r="T363" s="16"/>
      <c r="U363" s="16"/>
      <c r="V363" s="16"/>
      <c r="W363" s="16"/>
      <c r="X363" s="16"/>
      <c r="Y363" s="16"/>
      <c r="Z363" s="16"/>
      <c r="AA363" s="16"/>
      <c r="AB363" s="16"/>
      <c r="AC363" s="16"/>
      <c r="AD363" s="16"/>
      <c r="AE363" s="16"/>
      <c r="AF363" s="16"/>
      <c r="AG363" s="16"/>
      <c r="AH363" s="16"/>
      <c r="AI363" s="16"/>
      <c r="AJ363" s="16"/>
      <c r="AK363" s="16"/>
    </row>
    <row r="364" ht="15.75" customHeight="1">
      <c r="A364" s="73">
        <v>44664.42373790509</v>
      </c>
      <c r="B364" s="16" t="s">
        <v>9</v>
      </c>
      <c r="C364" s="67" t="s">
        <v>10</v>
      </c>
      <c r="D364" s="68" t="s">
        <v>11</v>
      </c>
      <c r="E364" s="16" t="s">
        <v>190</v>
      </c>
      <c r="F364" s="16" t="s">
        <v>1254</v>
      </c>
      <c r="G364" s="71" t="s">
        <v>23</v>
      </c>
      <c r="H364" s="16" t="s">
        <v>1280</v>
      </c>
      <c r="I364" s="16" t="s">
        <v>175</v>
      </c>
      <c r="J364" s="68" t="s">
        <v>13</v>
      </c>
      <c r="K364" s="71" t="s">
        <v>41</v>
      </c>
      <c r="L364" s="16" t="s">
        <v>269</v>
      </c>
      <c r="M364" s="16" t="s">
        <v>1281</v>
      </c>
      <c r="N364" s="68" t="s">
        <v>16</v>
      </c>
      <c r="O364" s="68" t="s">
        <v>15</v>
      </c>
      <c r="P364" s="16" t="s">
        <v>263</v>
      </c>
      <c r="Q364" s="69" t="s">
        <v>1281</v>
      </c>
      <c r="R364" s="16"/>
      <c r="S364" s="16"/>
      <c r="T364" s="16"/>
      <c r="U364" s="16"/>
      <c r="V364" s="16"/>
      <c r="W364" s="16"/>
      <c r="X364" s="16"/>
      <c r="Y364" s="16"/>
      <c r="Z364" s="16"/>
      <c r="AA364" s="16"/>
      <c r="AB364" s="16"/>
      <c r="AC364" s="16"/>
      <c r="AD364" s="16"/>
      <c r="AE364" s="16"/>
      <c r="AF364" s="16"/>
      <c r="AG364" s="16"/>
      <c r="AH364" s="16"/>
      <c r="AI364" s="16"/>
      <c r="AJ364" s="16"/>
      <c r="AK364" s="16"/>
    </row>
    <row r="365" ht="15.75" customHeight="1">
      <c r="A365" s="73">
        <v>44664.42426605324</v>
      </c>
      <c r="B365" s="16" t="s">
        <v>9</v>
      </c>
      <c r="C365" s="67" t="s">
        <v>10</v>
      </c>
      <c r="D365" s="68" t="s">
        <v>68</v>
      </c>
      <c r="E365" s="16" t="s">
        <v>235</v>
      </c>
      <c r="F365" s="16" t="s">
        <v>561</v>
      </c>
      <c r="G365" s="71" t="s">
        <v>34</v>
      </c>
      <c r="H365" s="16" t="s">
        <v>1282</v>
      </c>
      <c r="I365" s="16" t="s">
        <v>175</v>
      </c>
      <c r="J365" s="71" t="s">
        <v>41</v>
      </c>
      <c r="K365" s="71" t="s">
        <v>14</v>
      </c>
      <c r="L365" s="16" t="s">
        <v>419</v>
      </c>
      <c r="M365" s="16" t="s">
        <v>1283</v>
      </c>
      <c r="N365" s="68" t="s">
        <v>15</v>
      </c>
      <c r="O365" s="68" t="s">
        <v>15</v>
      </c>
      <c r="P365" s="16" t="s">
        <v>1284</v>
      </c>
      <c r="Q365" s="69" t="s">
        <v>225</v>
      </c>
      <c r="R365" s="16"/>
      <c r="S365" s="16"/>
      <c r="T365" s="16"/>
      <c r="U365" s="16"/>
      <c r="V365" s="16"/>
      <c r="W365" s="16"/>
      <c r="X365" s="16"/>
      <c r="Y365" s="16"/>
      <c r="Z365" s="16"/>
      <c r="AA365" s="16"/>
      <c r="AB365" s="16"/>
      <c r="AC365" s="16"/>
      <c r="AD365" s="16"/>
      <c r="AE365" s="16"/>
      <c r="AF365" s="16"/>
      <c r="AG365" s="16"/>
      <c r="AH365" s="16"/>
      <c r="AI365" s="16"/>
      <c r="AJ365" s="16"/>
      <c r="AK365" s="16"/>
    </row>
    <row r="366" ht="15.75" customHeight="1">
      <c r="A366" s="73">
        <v>44664.42530055555</v>
      </c>
      <c r="B366" s="16" t="s">
        <v>21</v>
      </c>
      <c r="C366" s="67" t="s">
        <v>10</v>
      </c>
      <c r="D366" s="68" t="s">
        <v>247</v>
      </c>
      <c r="E366" s="16" t="s">
        <v>326</v>
      </c>
      <c r="F366" s="16" t="s">
        <v>42</v>
      </c>
      <c r="G366" s="68" t="s">
        <v>13</v>
      </c>
      <c r="H366" s="16" t="s">
        <v>1285</v>
      </c>
      <c r="I366" s="16" t="s">
        <v>175</v>
      </c>
      <c r="J366" s="71" t="s">
        <v>14</v>
      </c>
      <c r="K366" s="74">
        <v>0.0</v>
      </c>
      <c r="L366" s="16" t="s">
        <v>1286</v>
      </c>
      <c r="M366" s="16" t="s">
        <v>1287</v>
      </c>
      <c r="N366" s="68" t="s">
        <v>16</v>
      </c>
      <c r="O366" s="68" t="s">
        <v>16</v>
      </c>
      <c r="P366" s="16" t="s">
        <v>315</v>
      </c>
      <c r="Q366" s="69" t="s">
        <v>1288</v>
      </c>
      <c r="R366" s="16"/>
      <c r="S366" s="16"/>
      <c r="T366" s="16"/>
      <c r="U366" s="16"/>
      <c r="V366" s="16"/>
      <c r="W366" s="16"/>
      <c r="X366" s="16"/>
      <c r="Y366" s="16"/>
      <c r="Z366" s="16"/>
      <c r="AA366" s="16"/>
      <c r="AB366" s="16"/>
      <c r="AC366" s="16"/>
      <c r="AD366" s="16"/>
      <c r="AE366" s="16"/>
      <c r="AF366" s="16"/>
      <c r="AG366" s="16"/>
      <c r="AH366" s="16"/>
      <c r="AI366" s="16"/>
      <c r="AJ366" s="16"/>
      <c r="AK366" s="16"/>
    </row>
    <row r="367" ht="15.75" customHeight="1">
      <c r="A367" s="73">
        <v>44664.42592383102</v>
      </c>
      <c r="B367" s="16" t="s">
        <v>9</v>
      </c>
      <c r="C367" s="67" t="s">
        <v>10</v>
      </c>
      <c r="D367" s="68" t="s">
        <v>30</v>
      </c>
      <c r="E367" s="16" t="s">
        <v>159</v>
      </c>
      <c r="F367" s="16" t="s">
        <v>230</v>
      </c>
      <c r="G367" s="71" t="s">
        <v>23</v>
      </c>
      <c r="H367" s="16" t="s">
        <v>1289</v>
      </c>
      <c r="I367" s="16" t="s">
        <v>16</v>
      </c>
      <c r="J367" s="71" t="s">
        <v>23</v>
      </c>
      <c r="K367" s="71" t="s">
        <v>41</v>
      </c>
      <c r="L367" s="16" t="s">
        <v>269</v>
      </c>
      <c r="M367" s="16" t="s">
        <v>1290</v>
      </c>
      <c r="N367" s="68" t="s">
        <v>16</v>
      </c>
      <c r="O367" s="68" t="s">
        <v>16</v>
      </c>
      <c r="P367" s="16" t="s">
        <v>298</v>
      </c>
      <c r="Q367" s="69" t="s">
        <v>1291</v>
      </c>
      <c r="R367" s="16"/>
      <c r="S367" s="16"/>
      <c r="T367" s="16"/>
      <c r="U367" s="16"/>
      <c r="V367" s="16"/>
      <c r="W367" s="16"/>
      <c r="X367" s="16"/>
      <c r="Y367" s="16"/>
      <c r="Z367" s="16"/>
      <c r="AA367" s="16"/>
      <c r="AB367" s="16"/>
      <c r="AC367" s="16"/>
      <c r="AD367" s="16"/>
      <c r="AE367" s="16"/>
      <c r="AF367" s="16"/>
      <c r="AG367" s="30"/>
      <c r="AH367" s="16"/>
      <c r="AI367" s="16"/>
      <c r="AJ367" s="16"/>
      <c r="AK367" s="16"/>
    </row>
    <row r="368" ht="15.75" customHeight="1">
      <c r="A368" s="73">
        <v>44665.35155528935</v>
      </c>
      <c r="B368" s="16" t="s">
        <v>21</v>
      </c>
      <c r="C368" s="67" t="s">
        <v>10</v>
      </c>
      <c r="D368" s="68" t="s">
        <v>68</v>
      </c>
      <c r="E368" s="16" t="s">
        <v>199</v>
      </c>
      <c r="F368" s="16" t="s">
        <v>42</v>
      </c>
      <c r="G368" s="71" t="s">
        <v>12</v>
      </c>
      <c r="H368" s="16" t="s">
        <v>528</v>
      </c>
      <c r="I368" s="16" t="s">
        <v>16</v>
      </c>
      <c r="J368" s="71" t="s">
        <v>14</v>
      </c>
      <c r="K368" s="71" t="s">
        <v>41</v>
      </c>
      <c r="L368" s="16" t="s">
        <v>1292</v>
      </c>
      <c r="M368" s="16" t="s">
        <v>476</v>
      </c>
      <c r="N368" s="68" t="s">
        <v>24</v>
      </c>
      <c r="O368" s="68" t="s">
        <v>16</v>
      </c>
      <c r="P368" s="16" t="s">
        <v>963</v>
      </c>
      <c r="Q368" s="69" t="s">
        <v>476</v>
      </c>
      <c r="R368" s="16"/>
      <c r="S368" s="16"/>
      <c r="T368" s="16"/>
      <c r="U368" s="16"/>
      <c r="V368" s="16"/>
      <c r="W368" s="16"/>
      <c r="X368" s="16"/>
      <c r="Y368" s="16"/>
      <c r="Z368" s="16"/>
      <c r="AA368" s="16"/>
      <c r="AB368" s="16"/>
      <c r="AC368" s="16"/>
      <c r="AD368" s="16"/>
      <c r="AE368" s="16"/>
      <c r="AF368" s="16"/>
      <c r="AG368" s="30"/>
      <c r="AH368" s="16"/>
      <c r="AI368" s="16"/>
      <c r="AJ368" s="16"/>
      <c r="AK368" s="16"/>
    </row>
    <row r="369" ht="15.75" customHeight="1">
      <c r="A369" s="73">
        <v>44665.352672037036</v>
      </c>
      <c r="B369" s="16" t="s">
        <v>9</v>
      </c>
      <c r="C369" s="67" t="s">
        <v>10</v>
      </c>
      <c r="D369" s="68" t="s">
        <v>87</v>
      </c>
      <c r="E369" s="16" t="s">
        <v>159</v>
      </c>
      <c r="F369" s="16" t="s">
        <v>191</v>
      </c>
      <c r="G369" s="71" t="s">
        <v>12</v>
      </c>
      <c r="H369" s="16" t="s">
        <v>1293</v>
      </c>
      <c r="I369" s="16" t="s">
        <v>16</v>
      </c>
      <c r="J369" s="71" t="s">
        <v>23</v>
      </c>
      <c r="K369" s="71" t="s">
        <v>23</v>
      </c>
      <c r="L369" s="16" t="s">
        <v>269</v>
      </c>
      <c r="M369" s="16" t="s">
        <v>1294</v>
      </c>
      <c r="N369" s="68" t="s">
        <v>16</v>
      </c>
      <c r="O369" s="68" t="s">
        <v>16</v>
      </c>
      <c r="P369" s="16" t="s">
        <v>197</v>
      </c>
      <c r="Q369" s="69" t="s">
        <v>268</v>
      </c>
      <c r="R369" s="16"/>
      <c r="S369" s="16"/>
      <c r="T369" s="16"/>
      <c r="U369" s="16"/>
      <c r="V369" s="16"/>
      <c r="W369" s="16"/>
      <c r="X369" s="16"/>
      <c r="Y369" s="16"/>
      <c r="Z369" s="16"/>
      <c r="AA369" s="16"/>
      <c r="AB369" s="16"/>
      <c r="AC369" s="16"/>
      <c r="AD369" s="16"/>
      <c r="AE369" s="16"/>
      <c r="AF369" s="16"/>
      <c r="AG369" s="16"/>
      <c r="AH369" s="16"/>
      <c r="AI369" s="16"/>
      <c r="AJ369" s="16"/>
      <c r="AK369" s="16"/>
    </row>
    <row r="370" ht="15.75" customHeight="1">
      <c r="A370" s="73">
        <v>44665.3531424074</v>
      </c>
      <c r="B370" s="16" t="s">
        <v>9</v>
      </c>
      <c r="C370" s="67" t="s">
        <v>10</v>
      </c>
      <c r="D370" s="68" t="s">
        <v>40</v>
      </c>
      <c r="E370" s="16" t="s">
        <v>190</v>
      </c>
      <c r="F370" s="16" t="s">
        <v>42</v>
      </c>
      <c r="G370" s="71" t="s">
        <v>34</v>
      </c>
      <c r="H370" s="16" t="s">
        <v>1295</v>
      </c>
      <c r="I370" s="16" t="s">
        <v>175</v>
      </c>
      <c r="J370" s="71" t="s">
        <v>41</v>
      </c>
      <c r="K370" s="68" t="s">
        <v>13</v>
      </c>
      <c r="L370" s="16" t="s">
        <v>238</v>
      </c>
      <c r="M370" s="16" t="s">
        <v>1296</v>
      </c>
      <c r="N370" s="68" t="s">
        <v>15</v>
      </c>
      <c r="O370" s="68" t="s">
        <v>16</v>
      </c>
      <c r="P370" s="16" t="s">
        <v>1046</v>
      </c>
      <c r="Q370" s="69" t="s">
        <v>1297</v>
      </c>
      <c r="R370" s="16"/>
      <c r="S370" s="16"/>
      <c r="T370" s="16"/>
      <c r="U370" s="16"/>
      <c r="V370" s="16"/>
      <c r="W370" s="16"/>
      <c r="X370" s="16"/>
      <c r="Y370" s="16"/>
      <c r="Z370" s="16"/>
      <c r="AA370" s="16"/>
      <c r="AB370" s="16"/>
      <c r="AC370" s="16"/>
      <c r="AD370" s="16"/>
      <c r="AE370" s="16"/>
      <c r="AF370" s="16"/>
      <c r="AG370" s="16"/>
      <c r="AH370" s="30"/>
      <c r="AI370" s="30"/>
      <c r="AJ370" s="30"/>
      <c r="AK370" s="30"/>
    </row>
    <row r="371" ht="15.75" customHeight="1">
      <c r="A371" s="73">
        <v>44665.354037060184</v>
      </c>
      <c r="B371" s="16" t="s">
        <v>35</v>
      </c>
      <c r="C371" s="67" t="s">
        <v>10</v>
      </c>
      <c r="D371" s="68" t="s">
        <v>40</v>
      </c>
      <c r="E371" s="16" t="s">
        <v>248</v>
      </c>
      <c r="F371" s="16" t="s">
        <v>422</v>
      </c>
      <c r="G371" s="71" t="s">
        <v>34</v>
      </c>
      <c r="H371" s="16" t="s">
        <v>1298</v>
      </c>
      <c r="I371" s="16" t="s">
        <v>16</v>
      </c>
      <c r="J371" s="68" t="s">
        <v>13</v>
      </c>
      <c r="K371" s="71" t="s">
        <v>14</v>
      </c>
      <c r="L371" s="16" t="s">
        <v>269</v>
      </c>
      <c r="M371" s="16" t="s">
        <v>1299</v>
      </c>
      <c r="N371" s="68" t="s">
        <v>24</v>
      </c>
      <c r="O371" s="68" t="s">
        <v>16</v>
      </c>
      <c r="P371" s="16" t="s">
        <v>288</v>
      </c>
      <c r="Q371" s="30" t="s">
        <v>1300</v>
      </c>
      <c r="R371" s="30"/>
      <c r="S371" s="16"/>
      <c r="T371" s="16"/>
      <c r="U371" s="16"/>
      <c r="V371" s="16"/>
      <c r="W371" s="16"/>
      <c r="X371" s="16"/>
      <c r="Y371" s="16"/>
      <c r="Z371" s="16"/>
      <c r="AA371" s="16"/>
      <c r="AB371" s="16"/>
      <c r="AC371" s="16"/>
      <c r="AD371" s="16"/>
      <c r="AE371" s="16"/>
      <c r="AF371" s="16"/>
      <c r="AG371" s="16"/>
      <c r="AH371" s="16"/>
      <c r="AI371" s="16"/>
      <c r="AJ371" s="16"/>
      <c r="AK371" s="16"/>
    </row>
    <row r="372" ht="15.75" customHeight="1">
      <c r="A372" s="73">
        <v>44665.35431069444</v>
      </c>
      <c r="B372" s="16" t="s">
        <v>9</v>
      </c>
      <c r="C372" s="67" t="s">
        <v>10</v>
      </c>
      <c r="D372" s="68" t="s">
        <v>88</v>
      </c>
      <c r="E372" s="16" t="s">
        <v>235</v>
      </c>
      <c r="F372" s="16" t="s">
        <v>452</v>
      </c>
      <c r="G372" s="71" t="s">
        <v>12</v>
      </c>
      <c r="H372" s="16" t="s">
        <v>1301</v>
      </c>
      <c r="I372" s="16" t="s">
        <v>15</v>
      </c>
      <c r="J372" s="71" t="s">
        <v>14</v>
      </c>
      <c r="K372" s="71" t="s">
        <v>14</v>
      </c>
      <c r="L372" s="16" t="s">
        <v>1302</v>
      </c>
      <c r="M372" s="16" t="s">
        <v>1303</v>
      </c>
      <c r="N372" s="68" t="s">
        <v>15</v>
      </c>
      <c r="O372" s="68" t="s">
        <v>16</v>
      </c>
      <c r="P372" s="16" t="s">
        <v>1304</v>
      </c>
      <c r="Q372" s="69" t="s">
        <v>1305</v>
      </c>
      <c r="R372" s="16"/>
      <c r="S372" s="16"/>
      <c r="T372" s="16"/>
      <c r="U372" s="16"/>
      <c r="V372" s="16"/>
      <c r="W372" s="16"/>
      <c r="X372" s="16"/>
      <c r="Y372" s="16"/>
      <c r="Z372" s="16"/>
      <c r="AA372" s="16"/>
      <c r="AB372" s="16"/>
      <c r="AC372" s="16"/>
      <c r="AD372" s="16"/>
      <c r="AE372" s="16"/>
      <c r="AF372" s="16"/>
      <c r="AG372" s="16"/>
      <c r="AH372" s="16"/>
      <c r="AI372" s="16"/>
      <c r="AJ372" s="16"/>
      <c r="AK372" s="16"/>
    </row>
    <row r="373" ht="15.75" customHeight="1">
      <c r="A373" s="73">
        <v>44665.35437696759</v>
      </c>
      <c r="B373" s="16" t="s">
        <v>9</v>
      </c>
      <c r="C373" s="67" t="s">
        <v>10</v>
      </c>
      <c r="D373" s="68" t="s">
        <v>68</v>
      </c>
      <c r="E373" s="16" t="s">
        <v>517</v>
      </c>
      <c r="F373" s="16" t="s">
        <v>1306</v>
      </c>
      <c r="G373" s="68" t="s">
        <v>13</v>
      </c>
      <c r="H373" s="16" t="s">
        <v>1307</v>
      </c>
      <c r="I373" s="16" t="s">
        <v>16</v>
      </c>
      <c r="J373" s="74">
        <v>0.0</v>
      </c>
      <c r="K373" s="71" t="s">
        <v>41</v>
      </c>
      <c r="L373" s="16" t="s">
        <v>385</v>
      </c>
      <c r="M373" s="16" t="s">
        <v>1308</v>
      </c>
      <c r="N373" s="68" t="s">
        <v>16</v>
      </c>
      <c r="O373" s="68" t="s">
        <v>16</v>
      </c>
      <c r="P373" s="16" t="s">
        <v>640</v>
      </c>
      <c r="Q373" s="69" t="s">
        <v>1309</v>
      </c>
      <c r="R373" s="16"/>
      <c r="S373" s="16"/>
      <c r="T373" s="16"/>
      <c r="U373" s="16"/>
      <c r="V373" s="16"/>
      <c r="W373" s="16"/>
      <c r="X373" s="16"/>
      <c r="Y373" s="16"/>
      <c r="Z373" s="16"/>
      <c r="AA373" s="16"/>
      <c r="AB373" s="16"/>
      <c r="AC373" s="16"/>
      <c r="AD373" s="16"/>
      <c r="AE373" s="16"/>
      <c r="AF373" s="16"/>
      <c r="AG373" s="30"/>
      <c r="AH373" s="30"/>
      <c r="AI373" s="30"/>
      <c r="AJ373" s="30"/>
      <c r="AK373" s="16"/>
    </row>
    <row r="374" ht="15.75" customHeight="1">
      <c r="A374" s="73">
        <v>44665.35447331019</v>
      </c>
      <c r="B374" s="16" t="s">
        <v>35</v>
      </c>
      <c r="C374" s="67" t="s">
        <v>10</v>
      </c>
      <c r="D374" s="68" t="s">
        <v>11</v>
      </c>
      <c r="E374" s="16" t="s">
        <v>159</v>
      </c>
      <c r="F374" s="16" t="s">
        <v>828</v>
      </c>
      <c r="G374" s="68" t="s">
        <v>13</v>
      </c>
      <c r="H374" s="16" t="s">
        <v>1310</v>
      </c>
      <c r="I374" s="16" t="s">
        <v>175</v>
      </c>
      <c r="J374" s="68" t="s">
        <v>13</v>
      </c>
      <c r="K374" s="68" t="s">
        <v>13</v>
      </c>
      <c r="L374" s="16" t="s">
        <v>269</v>
      </c>
      <c r="M374" s="16" t="s">
        <v>1311</v>
      </c>
      <c r="N374" s="68" t="s">
        <v>16</v>
      </c>
      <c r="O374" s="68" t="s">
        <v>16</v>
      </c>
      <c r="P374" s="16" t="s">
        <v>298</v>
      </c>
      <c r="Q374" s="69" t="s">
        <v>1297</v>
      </c>
      <c r="R374" s="16"/>
      <c r="S374" s="16"/>
      <c r="T374" s="16"/>
      <c r="U374" s="16"/>
      <c r="V374" s="16"/>
      <c r="W374" s="16"/>
      <c r="X374" s="16"/>
      <c r="Y374" s="16"/>
      <c r="Z374" s="16"/>
      <c r="AA374" s="16"/>
      <c r="AB374" s="16"/>
      <c r="AC374" s="16"/>
      <c r="AD374" s="16"/>
      <c r="AE374" s="16"/>
      <c r="AF374" s="16"/>
      <c r="AG374" s="16"/>
      <c r="AH374" s="30"/>
      <c r="AI374" s="30"/>
      <c r="AJ374" s="30"/>
      <c r="AK374" s="30"/>
    </row>
    <row r="375" ht="15.75" customHeight="1">
      <c r="A375" s="73">
        <v>44665.3545506713</v>
      </c>
      <c r="B375" s="16" t="s">
        <v>9</v>
      </c>
      <c r="C375" s="67" t="s">
        <v>10</v>
      </c>
      <c r="D375" s="68" t="s">
        <v>11</v>
      </c>
      <c r="E375" s="16" t="s">
        <v>199</v>
      </c>
      <c r="F375" s="16" t="s">
        <v>554</v>
      </c>
      <c r="G375" s="71" t="s">
        <v>12</v>
      </c>
      <c r="H375" s="16" t="s">
        <v>1312</v>
      </c>
      <c r="I375" s="16" t="s">
        <v>16</v>
      </c>
      <c r="J375" s="68" t="s">
        <v>13</v>
      </c>
      <c r="K375" s="71" t="s">
        <v>41</v>
      </c>
      <c r="L375" s="16" t="s">
        <v>196</v>
      </c>
      <c r="M375" s="16" t="s">
        <v>1313</v>
      </c>
      <c r="N375" s="68" t="s">
        <v>16</v>
      </c>
      <c r="O375" s="68" t="s">
        <v>16</v>
      </c>
      <c r="P375" s="16" t="s">
        <v>298</v>
      </c>
      <c r="Q375" s="69" t="s">
        <v>198</v>
      </c>
      <c r="R375" s="16"/>
      <c r="S375" s="16"/>
      <c r="T375" s="16"/>
      <c r="U375" s="16"/>
      <c r="V375" s="16"/>
      <c r="W375" s="16"/>
      <c r="X375" s="16"/>
      <c r="Y375" s="16"/>
      <c r="Z375" s="16"/>
      <c r="AA375" s="16"/>
      <c r="AB375" s="16"/>
      <c r="AC375" s="16"/>
      <c r="AD375" s="16"/>
      <c r="AE375" s="16"/>
      <c r="AF375" s="16"/>
      <c r="AG375" s="16"/>
      <c r="AH375" s="16"/>
      <c r="AI375" s="16"/>
      <c r="AJ375" s="16"/>
      <c r="AK375" s="16"/>
    </row>
    <row r="376" ht="15.75" customHeight="1">
      <c r="A376" s="73">
        <v>44665.35481085649</v>
      </c>
      <c r="B376" s="16" t="s">
        <v>21</v>
      </c>
      <c r="C376" s="67" t="s">
        <v>10</v>
      </c>
      <c r="D376" s="68" t="s">
        <v>313</v>
      </c>
      <c r="E376" s="16" t="s">
        <v>190</v>
      </c>
      <c r="F376" s="16" t="s">
        <v>828</v>
      </c>
      <c r="G376" s="68" t="s">
        <v>13</v>
      </c>
      <c r="H376" s="16" t="s">
        <v>1314</v>
      </c>
      <c r="I376" s="16" t="s">
        <v>16</v>
      </c>
      <c r="J376" s="71" t="s">
        <v>41</v>
      </c>
      <c r="K376" s="68" t="s">
        <v>13</v>
      </c>
      <c r="L376" s="16" t="s">
        <v>396</v>
      </c>
      <c r="M376" s="16" t="s">
        <v>1315</v>
      </c>
      <c r="N376" s="68" t="s">
        <v>24</v>
      </c>
      <c r="O376" s="68" t="s">
        <v>15</v>
      </c>
      <c r="P376" s="16" t="s">
        <v>315</v>
      </c>
      <c r="Q376" s="69" t="s">
        <v>268</v>
      </c>
      <c r="R376" s="16"/>
      <c r="S376" s="16"/>
      <c r="T376" s="16"/>
      <c r="U376" s="16"/>
      <c r="V376" s="16"/>
      <c r="W376" s="16"/>
      <c r="X376" s="16"/>
      <c r="Y376" s="16"/>
      <c r="Z376" s="16"/>
      <c r="AA376" s="16"/>
      <c r="AB376" s="16"/>
      <c r="AC376" s="16"/>
      <c r="AD376" s="16"/>
      <c r="AE376" s="16"/>
      <c r="AF376" s="16"/>
      <c r="AG376" s="16"/>
      <c r="AH376" s="16"/>
      <c r="AI376" s="16"/>
      <c r="AJ376" s="16"/>
      <c r="AK376" s="16"/>
    </row>
    <row r="377" ht="15.75" customHeight="1">
      <c r="A377" s="73">
        <v>44665.35483314814</v>
      </c>
      <c r="B377" s="16" t="s">
        <v>9</v>
      </c>
      <c r="C377" s="67" t="s">
        <v>10</v>
      </c>
      <c r="D377" s="68" t="s">
        <v>11</v>
      </c>
      <c r="E377" s="16" t="s">
        <v>235</v>
      </c>
      <c r="F377" s="16" t="s">
        <v>160</v>
      </c>
      <c r="G377" s="71" t="s">
        <v>23</v>
      </c>
      <c r="H377" s="16" t="s">
        <v>1316</v>
      </c>
      <c r="I377" s="16" t="s">
        <v>175</v>
      </c>
      <c r="J377" s="68" t="s">
        <v>13</v>
      </c>
      <c r="K377" s="71" t="s">
        <v>23</v>
      </c>
      <c r="L377" s="16" t="s">
        <v>181</v>
      </c>
      <c r="M377" s="16" t="s">
        <v>1317</v>
      </c>
      <c r="N377" s="68" t="s">
        <v>24</v>
      </c>
      <c r="O377" s="68" t="s">
        <v>16</v>
      </c>
      <c r="P377" s="16" t="s">
        <v>774</v>
      </c>
      <c r="Q377" s="69" t="s">
        <v>1318</v>
      </c>
      <c r="R377" s="16"/>
      <c r="S377" s="16"/>
      <c r="T377" s="16"/>
      <c r="U377" s="16"/>
      <c r="V377" s="16"/>
      <c r="W377" s="16"/>
      <c r="X377" s="16"/>
      <c r="Y377" s="16"/>
      <c r="Z377" s="16"/>
      <c r="AA377" s="16"/>
      <c r="AB377" s="16"/>
      <c r="AC377" s="16"/>
      <c r="AD377" s="16"/>
      <c r="AE377" s="16"/>
      <c r="AF377" s="16"/>
      <c r="AG377" s="16"/>
      <c r="AH377" s="16"/>
      <c r="AI377" s="16"/>
      <c r="AJ377" s="16"/>
      <c r="AK377" s="16"/>
    </row>
    <row r="378" ht="15.75" customHeight="1">
      <c r="A378" s="73">
        <v>44665.35504003472</v>
      </c>
      <c r="B378" s="16" t="s">
        <v>35</v>
      </c>
      <c r="C378" s="67" t="s">
        <v>10</v>
      </c>
      <c r="D378" s="68" t="s">
        <v>11</v>
      </c>
      <c r="E378" s="16" t="s">
        <v>159</v>
      </c>
      <c r="F378" s="16" t="s">
        <v>627</v>
      </c>
      <c r="G378" s="68" t="s">
        <v>13</v>
      </c>
      <c r="H378" s="16" t="s">
        <v>435</v>
      </c>
      <c r="I378" s="16" t="s">
        <v>16</v>
      </c>
      <c r="J378" s="68" t="s">
        <v>13</v>
      </c>
      <c r="K378" s="68" t="s">
        <v>13</v>
      </c>
      <c r="L378" s="16" t="s">
        <v>181</v>
      </c>
      <c r="M378" s="16" t="s">
        <v>1319</v>
      </c>
      <c r="N378" s="68" t="s">
        <v>16</v>
      </c>
      <c r="O378" s="68" t="s">
        <v>16</v>
      </c>
      <c r="P378" s="16" t="s">
        <v>1320</v>
      </c>
      <c r="Q378" s="69" t="s">
        <v>525</v>
      </c>
      <c r="R378" s="16"/>
      <c r="S378" s="16"/>
      <c r="T378" s="16"/>
      <c r="U378" s="16"/>
      <c r="V378" s="16"/>
      <c r="W378" s="16"/>
      <c r="X378" s="16"/>
      <c r="Y378" s="16"/>
      <c r="Z378" s="16"/>
      <c r="AA378" s="16"/>
      <c r="AB378" s="16"/>
      <c r="AC378" s="16"/>
      <c r="AD378" s="16"/>
      <c r="AE378" s="16"/>
      <c r="AF378" s="16"/>
      <c r="AG378" s="16"/>
      <c r="AH378" s="16"/>
      <c r="AI378" s="16"/>
      <c r="AJ378" s="16"/>
      <c r="AK378" s="16"/>
    </row>
    <row r="379" ht="15.75" customHeight="1">
      <c r="A379" s="73">
        <v>44665.35519623842</v>
      </c>
      <c r="B379" s="16" t="s">
        <v>21</v>
      </c>
      <c r="C379" s="67" t="s">
        <v>10</v>
      </c>
      <c r="D379" s="68" t="s">
        <v>44</v>
      </c>
      <c r="E379" s="16" t="s">
        <v>190</v>
      </c>
      <c r="F379" s="16" t="s">
        <v>482</v>
      </c>
      <c r="G379" s="71" t="s">
        <v>12</v>
      </c>
      <c r="H379" s="16" t="s">
        <v>1078</v>
      </c>
      <c r="I379" s="16" t="s">
        <v>15</v>
      </c>
      <c r="J379" s="71" t="s">
        <v>23</v>
      </c>
      <c r="K379" s="71" t="s">
        <v>41</v>
      </c>
      <c r="L379" s="16" t="s">
        <v>181</v>
      </c>
      <c r="M379" s="16" t="s">
        <v>1321</v>
      </c>
      <c r="N379" s="68" t="s">
        <v>16</v>
      </c>
      <c r="O379" s="68" t="s">
        <v>16</v>
      </c>
      <c r="P379" s="16" t="s">
        <v>282</v>
      </c>
      <c r="Q379" s="30" t="s">
        <v>525</v>
      </c>
      <c r="R379" s="16"/>
      <c r="S379" s="16"/>
      <c r="T379" s="16"/>
      <c r="U379" s="16"/>
      <c r="V379" s="16"/>
      <c r="W379" s="16"/>
      <c r="X379" s="16"/>
      <c r="Y379" s="16"/>
      <c r="Z379" s="16"/>
      <c r="AA379" s="16"/>
      <c r="AB379" s="16"/>
      <c r="AC379" s="16"/>
      <c r="AD379" s="16"/>
      <c r="AE379" s="16"/>
      <c r="AF379" s="16"/>
      <c r="AG379" s="16"/>
      <c r="AH379" s="16"/>
      <c r="AI379" s="16"/>
      <c r="AJ379" s="16"/>
      <c r="AK379" s="16"/>
    </row>
    <row r="380" ht="15.75" customHeight="1">
      <c r="A380" s="73">
        <v>44665.35556894676</v>
      </c>
      <c r="B380" s="16" t="s">
        <v>9</v>
      </c>
      <c r="C380" s="67" t="s">
        <v>10</v>
      </c>
      <c r="D380" s="68" t="s">
        <v>40</v>
      </c>
      <c r="E380" s="16" t="s">
        <v>190</v>
      </c>
      <c r="F380" s="16" t="s">
        <v>1254</v>
      </c>
      <c r="G380" s="71" t="s">
        <v>23</v>
      </c>
      <c r="H380" s="16" t="s">
        <v>1301</v>
      </c>
      <c r="I380" s="16" t="s">
        <v>15</v>
      </c>
      <c r="J380" s="71" t="s">
        <v>23</v>
      </c>
      <c r="K380" s="71" t="s">
        <v>14</v>
      </c>
      <c r="L380" s="16" t="s">
        <v>1322</v>
      </c>
      <c r="M380" s="16" t="s">
        <v>1323</v>
      </c>
      <c r="N380" s="68" t="s">
        <v>16</v>
      </c>
      <c r="O380" s="68" t="s">
        <v>16</v>
      </c>
      <c r="P380" s="16" t="s">
        <v>477</v>
      </c>
      <c r="Q380" s="69" t="s">
        <v>1324</v>
      </c>
      <c r="R380" s="16"/>
      <c r="S380" s="16"/>
      <c r="T380" s="16"/>
      <c r="U380" s="16"/>
      <c r="V380" s="16"/>
      <c r="W380" s="16"/>
      <c r="X380" s="16"/>
      <c r="Y380" s="16"/>
      <c r="Z380" s="16"/>
      <c r="AA380" s="16"/>
      <c r="AB380" s="16"/>
      <c r="AC380" s="16"/>
      <c r="AD380" s="16"/>
      <c r="AE380" s="16"/>
      <c r="AF380" s="16"/>
      <c r="AG380" s="16"/>
      <c r="AH380" s="16"/>
      <c r="AI380" s="16"/>
      <c r="AJ380" s="16"/>
      <c r="AK380" s="16"/>
    </row>
    <row r="381" ht="15.75" customHeight="1">
      <c r="A381" s="73">
        <v>44665.35568565972</v>
      </c>
      <c r="B381" s="16" t="s">
        <v>9</v>
      </c>
      <c r="C381" s="67" t="s">
        <v>10</v>
      </c>
      <c r="D381" s="68" t="s">
        <v>11</v>
      </c>
      <c r="E381" s="16" t="s">
        <v>159</v>
      </c>
      <c r="F381" s="16" t="s">
        <v>318</v>
      </c>
      <c r="G381" s="68" t="s">
        <v>13</v>
      </c>
      <c r="H381" s="16" t="s">
        <v>1325</v>
      </c>
      <c r="I381" s="16" t="s">
        <v>16</v>
      </c>
      <c r="J381" s="71" t="s">
        <v>41</v>
      </c>
      <c r="K381" s="71" t="s">
        <v>14</v>
      </c>
      <c r="L381" s="16" t="s">
        <v>1326</v>
      </c>
      <c r="M381" s="16" t="s">
        <v>1327</v>
      </c>
      <c r="N381" s="68" t="s">
        <v>24</v>
      </c>
      <c r="O381" s="68" t="s">
        <v>16</v>
      </c>
      <c r="P381" s="16" t="s">
        <v>1328</v>
      </c>
      <c r="Q381" s="69" t="s">
        <v>1329</v>
      </c>
      <c r="R381" s="16"/>
      <c r="S381" s="16"/>
      <c r="T381" s="16"/>
      <c r="U381" s="16"/>
      <c r="V381" s="16"/>
      <c r="W381" s="16"/>
      <c r="X381" s="16"/>
      <c r="Y381" s="16"/>
      <c r="Z381" s="16"/>
      <c r="AA381" s="16"/>
      <c r="AB381" s="16"/>
      <c r="AC381" s="16"/>
      <c r="AD381" s="16"/>
      <c r="AE381" s="16"/>
      <c r="AF381" s="16"/>
      <c r="AG381" s="16"/>
      <c r="AH381" s="16"/>
      <c r="AI381" s="16"/>
      <c r="AJ381" s="16"/>
      <c r="AK381" s="16"/>
    </row>
    <row r="382" ht="15.75" customHeight="1">
      <c r="A382" s="73">
        <v>44665.35583675926</v>
      </c>
      <c r="B382" s="16" t="s">
        <v>21</v>
      </c>
      <c r="C382" s="67" t="s">
        <v>10</v>
      </c>
      <c r="D382" s="68" t="s">
        <v>11</v>
      </c>
      <c r="E382" s="16" t="s">
        <v>199</v>
      </c>
      <c r="F382" s="16" t="s">
        <v>191</v>
      </c>
      <c r="G382" s="68" t="s">
        <v>13</v>
      </c>
      <c r="H382" s="16" t="s">
        <v>1193</v>
      </c>
      <c r="I382" s="16" t="s">
        <v>175</v>
      </c>
      <c r="J382" s="71" t="s">
        <v>41</v>
      </c>
      <c r="K382" s="71" t="s">
        <v>41</v>
      </c>
      <c r="L382" s="16" t="s">
        <v>1330</v>
      </c>
      <c r="M382" s="16" t="s">
        <v>1331</v>
      </c>
      <c r="N382" s="68" t="s">
        <v>24</v>
      </c>
      <c r="O382" s="68" t="s">
        <v>16</v>
      </c>
      <c r="P382" s="16" t="s">
        <v>194</v>
      </c>
      <c r="Q382" s="69" t="s">
        <v>1332</v>
      </c>
      <c r="R382" s="16"/>
      <c r="S382" s="16"/>
      <c r="T382" s="16"/>
      <c r="U382" s="16"/>
      <c r="V382" s="16"/>
      <c r="W382" s="16"/>
      <c r="X382" s="16"/>
      <c r="Y382" s="16"/>
      <c r="Z382" s="16"/>
      <c r="AA382" s="16"/>
      <c r="AB382" s="16"/>
      <c r="AC382" s="16"/>
      <c r="AD382" s="16"/>
      <c r="AE382" s="16"/>
      <c r="AF382" s="16"/>
      <c r="AG382" s="16"/>
      <c r="AH382" s="16"/>
      <c r="AI382" s="16"/>
      <c r="AJ382" s="16"/>
      <c r="AK382" s="16"/>
    </row>
    <row r="383" ht="15.75" customHeight="1">
      <c r="A383" s="73">
        <v>44665.356091539354</v>
      </c>
      <c r="B383" s="16" t="s">
        <v>9</v>
      </c>
      <c r="C383" s="67" t="s">
        <v>10</v>
      </c>
      <c r="D383" s="68" t="s">
        <v>68</v>
      </c>
      <c r="E383" s="16" t="s">
        <v>517</v>
      </c>
      <c r="F383" s="16" t="s">
        <v>1333</v>
      </c>
      <c r="G383" s="68" t="s">
        <v>13</v>
      </c>
      <c r="H383" s="16" t="s">
        <v>476</v>
      </c>
      <c r="I383" s="16" t="s">
        <v>16</v>
      </c>
      <c r="J383" s="71" t="s">
        <v>41</v>
      </c>
      <c r="K383" s="68" t="s">
        <v>13</v>
      </c>
      <c r="L383" s="16" t="s">
        <v>181</v>
      </c>
      <c r="M383" s="16" t="s">
        <v>125</v>
      </c>
      <c r="N383" s="68" t="s">
        <v>15</v>
      </c>
      <c r="O383" s="68" t="s">
        <v>16</v>
      </c>
      <c r="P383" s="16" t="s">
        <v>1304</v>
      </c>
      <c r="Q383" s="30" t="s">
        <v>268</v>
      </c>
      <c r="R383" s="16"/>
      <c r="S383" s="16"/>
      <c r="T383" s="16"/>
      <c r="U383" s="16"/>
      <c r="V383" s="16"/>
      <c r="W383" s="16"/>
      <c r="X383" s="16"/>
      <c r="Y383" s="16"/>
      <c r="Z383" s="16"/>
      <c r="AA383" s="16"/>
      <c r="AB383" s="16"/>
      <c r="AC383" s="16"/>
      <c r="AD383" s="16"/>
      <c r="AE383" s="16"/>
      <c r="AF383" s="16"/>
      <c r="AG383" s="16"/>
      <c r="AH383" s="16"/>
      <c r="AI383" s="16"/>
      <c r="AJ383" s="16"/>
      <c r="AK383" s="16"/>
    </row>
    <row r="384" ht="15.75" customHeight="1">
      <c r="A384" s="73">
        <v>44665.35622046296</v>
      </c>
      <c r="B384" s="16" t="s">
        <v>9</v>
      </c>
      <c r="C384" s="67" t="s">
        <v>10</v>
      </c>
      <c r="D384" s="68" t="s">
        <v>11</v>
      </c>
      <c r="E384" s="16" t="s">
        <v>159</v>
      </c>
      <c r="F384" s="16" t="s">
        <v>865</v>
      </c>
      <c r="G384" s="68" t="s">
        <v>13</v>
      </c>
      <c r="H384" s="16" t="s">
        <v>558</v>
      </c>
      <c r="I384" s="16" t="s">
        <v>16</v>
      </c>
      <c r="J384" s="68" t="s">
        <v>13</v>
      </c>
      <c r="K384" s="68" t="s">
        <v>13</v>
      </c>
      <c r="L384" s="16" t="s">
        <v>181</v>
      </c>
      <c r="M384" s="16" t="s">
        <v>1334</v>
      </c>
      <c r="N384" s="68" t="s">
        <v>15</v>
      </c>
      <c r="O384" s="68" t="s">
        <v>16</v>
      </c>
      <c r="P384" s="16" t="s">
        <v>315</v>
      </c>
      <c r="Q384" s="69" t="s">
        <v>268</v>
      </c>
      <c r="R384" s="16"/>
      <c r="S384" s="16"/>
      <c r="T384" s="16"/>
      <c r="U384" s="16"/>
      <c r="V384" s="16"/>
      <c r="W384" s="16"/>
      <c r="X384" s="16"/>
      <c r="Y384" s="16"/>
      <c r="Z384" s="16"/>
      <c r="AA384" s="16"/>
      <c r="AB384" s="16"/>
      <c r="AC384" s="16"/>
      <c r="AD384" s="16"/>
      <c r="AE384" s="16"/>
      <c r="AF384" s="16"/>
      <c r="AG384" s="16"/>
      <c r="AH384" s="16"/>
      <c r="AI384" s="16"/>
      <c r="AJ384" s="16"/>
      <c r="AK384" s="16"/>
    </row>
    <row r="385" ht="15.75" customHeight="1">
      <c r="A385" s="73">
        <v>44665.356469652776</v>
      </c>
      <c r="B385" s="16" t="s">
        <v>9</v>
      </c>
      <c r="C385" s="67" t="s">
        <v>10</v>
      </c>
      <c r="D385" s="68" t="s">
        <v>68</v>
      </c>
      <c r="E385" s="16" t="s">
        <v>174</v>
      </c>
      <c r="F385" s="16" t="s">
        <v>278</v>
      </c>
      <c r="G385" s="71" t="s">
        <v>12</v>
      </c>
      <c r="H385" s="16" t="s">
        <v>1335</v>
      </c>
      <c r="I385" s="16" t="s">
        <v>16</v>
      </c>
      <c r="J385" s="71" t="s">
        <v>41</v>
      </c>
      <c r="K385" s="71" t="s">
        <v>23</v>
      </c>
      <c r="L385" s="16" t="s">
        <v>269</v>
      </c>
      <c r="M385" s="16" t="s">
        <v>1336</v>
      </c>
      <c r="N385" s="68" t="s">
        <v>24</v>
      </c>
      <c r="O385" s="68" t="s">
        <v>16</v>
      </c>
      <c r="P385" s="16" t="s">
        <v>178</v>
      </c>
      <c r="Q385" s="69" t="s">
        <v>1337</v>
      </c>
      <c r="R385" s="16"/>
      <c r="S385" s="16"/>
      <c r="T385" s="16"/>
      <c r="U385" s="16"/>
      <c r="V385" s="16"/>
      <c r="W385" s="16"/>
      <c r="X385" s="16"/>
      <c r="Y385" s="16"/>
      <c r="Z385" s="16"/>
      <c r="AA385" s="16"/>
      <c r="AB385" s="16"/>
      <c r="AC385" s="16"/>
      <c r="AD385" s="16"/>
      <c r="AE385" s="16"/>
      <c r="AF385" s="16"/>
      <c r="AG385" s="16"/>
      <c r="AH385" s="16"/>
      <c r="AI385" s="16"/>
      <c r="AJ385" s="16"/>
      <c r="AK385" s="16"/>
    </row>
    <row r="386" ht="15.75" customHeight="1">
      <c r="A386" s="73">
        <v>44665.356507199074</v>
      </c>
      <c r="B386" s="16" t="s">
        <v>21</v>
      </c>
      <c r="C386" s="67" t="s">
        <v>10</v>
      </c>
      <c r="D386" s="68" t="s">
        <v>11</v>
      </c>
      <c r="E386" s="16" t="s">
        <v>159</v>
      </c>
      <c r="F386" s="16" t="s">
        <v>828</v>
      </c>
      <c r="G386" s="68" t="s">
        <v>13</v>
      </c>
      <c r="H386" s="16" t="s">
        <v>1338</v>
      </c>
      <c r="I386" s="16" t="s">
        <v>175</v>
      </c>
      <c r="J386" s="68" t="s">
        <v>13</v>
      </c>
      <c r="K386" s="68" t="s">
        <v>13</v>
      </c>
      <c r="L386" s="16" t="s">
        <v>396</v>
      </c>
      <c r="M386" s="16" t="s">
        <v>1339</v>
      </c>
      <c r="N386" s="68" t="s">
        <v>24</v>
      </c>
      <c r="O386" s="68" t="s">
        <v>16</v>
      </c>
      <c r="P386" s="16" t="s">
        <v>315</v>
      </c>
      <c r="Q386" s="69" t="s">
        <v>268</v>
      </c>
      <c r="R386" s="16"/>
      <c r="S386" s="16"/>
      <c r="T386" s="16"/>
      <c r="U386" s="16"/>
      <c r="V386" s="16"/>
      <c r="W386" s="16"/>
      <c r="X386" s="16"/>
      <c r="Y386" s="16"/>
      <c r="Z386" s="16"/>
      <c r="AA386" s="16"/>
      <c r="AB386" s="16"/>
      <c r="AC386" s="16"/>
      <c r="AD386" s="16"/>
      <c r="AE386" s="16"/>
      <c r="AF386" s="16"/>
      <c r="AG386" s="16"/>
      <c r="AH386" s="16"/>
      <c r="AI386" s="16"/>
      <c r="AJ386" s="16"/>
      <c r="AK386" s="16"/>
    </row>
    <row r="387" ht="15.75" customHeight="1">
      <c r="A387" s="73">
        <v>44665.35754861111</v>
      </c>
      <c r="B387" s="16" t="s">
        <v>9</v>
      </c>
      <c r="C387" s="67" t="s">
        <v>10</v>
      </c>
      <c r="D387" s="68" t="s">
        <v>11</v>
      </c>
      <c r="E387" s="16" t="s">
        <v>190</v>
      </c>
      <c r="F387" s="16" t="s">
        <v>160</v>
      </c>
      <c r="G387" s="71" t="s">
        <v>23</v>
      </c>
      <c r="H387" s="16" t="s">
        <v>1340</v>
      </c>
      <c r="I387" s="16" t="s">
        <v>175</v>
      </c>
      <c r="J387" s="68" t="s">
        <v>13</v>
      </c>
      <c r="K387" s="71" t="s">
        <v>14</v>
      </c>
      <c r="L387" s="16" t="s">
        <v>181</v>
      </c>
      <c r="M387" s="16" t="s">
        <v>1341</v>
      </c>
      <c r="N387" s="68" t="s">
        <v>16</v>
      </c>
      <c r="O387" s="68" t="s">
        <v>16</v>
      </c>
      <c r="P387" s="16" t="s">
        <v>315</v>
      </c>
      <c r="Q387" s="69" t="s">
        <v>1342</v>
      </c>
      <c r="R387" s="16"/>
      <c r="S387" s="16"/>
      <c r="T387" s="16"/>
      <c r="U387" s="16"/>
      <c r="V387" s="16"/>
      <c r="W387" s="16"/>
      <c r="X387" s="16"/>
      <c r="Y387" s="16"/>
      <c r="Z387" s="16"/>
      <c r="AA387" s="16"/>
      <c r="AB387" s="16"/>
      <c r="AC387" s="16"/>
      <c r="AD387" s="16"/>
      <c r="AE387" s="16"/>
      <c r="AF387" s="16"/>
      <c r="AG387" s="16"/>
      <c r="AH387" s="16"/>
      <c r="AI387" s="16"/>
      <c r="AJ387" s="16"/>
      <c r="AK387" s="16"/>
    </row>
    <row r="388" ht="15.75" customHeight="1">
      <c r="A388" s="73">
        <v>44665.36442817129</v>
      </c>
      <c r="B388" s="16" t="s">
        <v>9</v>
      </c>
      <c r="C388" s="67" t="s">
        <v>10</v>
      </c>
      <c r="D388" s="68" t="s">
        <v>1343</v>
      </c>
      <c r="E388" s="16" t="s">
        <v>235</v>
      </c>
      <c r="F388" s="16" t="s">
        <v>195</v>
      </c>
      <c r="G388" s="71" t="s">
        <v>34</v>
      </c>
      <c r="H388" s="16" t="s">
        <v>1344</v>
      </c>
      <c r="I388" s="16" t="s">
        <v>16</v>
      </c>
      <c r="J388" s="71" t="s">
        <v>41</v>
      </c>
      <c r="K388" s="71" t="s">
        <v>14</v>
      </c>
      <c r="L388" s="16" t="s">
        <v>498</v>
      </c>
      <c r="M388" s="16" t="s">
        <v>1345</v>
      </c>
      <c r="N388" s="68" t="s">
        <v>15</v>
      </c>
      <c r="O388" s="68" t="s">
        <v>16</v>
      </c>
      <c r="P388" s="16" t="s">
        <v>1218</v>
      </c>
      <c r="Q388" s="69" t="s">
        <v>1346</v>
      </c>
      <c r="R388" s="16"/>
      <c r="S388" s="16"/>
      <c r="T388" s="16"/>
      <c r="U388" s="16"/>
      <c r="V388" s="16"/>
      <c r="W388" s="16"/>
      <c r="X388" s="16"/>
      <c r="Y388" s="16"/>
      <c r="Z388" s="16"/>
      <c r="AA388" s="16"/>
      <c r="AB388" s="16"/>
      <c r="AC388" s="16"/>
      <c r="AD388" s="16"/>
      <c r="AE388" s="16"/>
      <c r="AF388" s="16"/>
      <c r="AG388" s="16"/>
      <c r="AH388" s="16"/>
      <c r="AI388" s="16"/>
      <c r="AJ388" s="16"/>
      <c r="AK388" s="16"/>
    </row>
    <row r="389" ht="15.75" customHeight="1">
      <c r="A389" s="73">
        <v>44665.3688328125</v>
      </c>
      <c r="B389" s="16" t="s">
        <v>9</v>
      </c>
      <c r="C389" s="67" t="s">
        <v>10</v>
      </c>
      <c r="D389" s="68" t="s">
        <v>89</v>
      </c>
      <c r="E389" s="16" t="s">
        <v>174</v>
      </c>
      <c r="F389" s="16" t="s">
        <v>191</v>
      </c>
      <c r="G389" s="71" t="s">
        <v>12</v>
      </c>
      <c r="H389" s="16" t="s">
        <v>1347</v>
      </c>
      <c r="I389" s="16" t="s">
        <v>175</v>
      </c>
      <c r="J389" s="71" t="s">
        <v>41</v>
      </c>
      <c r="K389" s="71" t="s">
        <v>23</v>
      </c>
      <c r="L389" s="16" t="s">
        <v>592</v>
      </c>
      <c r="M389" s="16" t="s">
        <v>1348</v>
      </c>
      <c r="N389" s="68" t="s">
        <v>16</v>
      </c>
      <c r="O389" s="68" t="s">
        <v>15</v>
      </c>
      <c r="P389" s="16" t="s">
        <v>552</v>
      </c>
      <c r="Q389" s="69" t="s">
        <v>1348</v>
      </c>
      <c r="R389" s="16"/>
      <c r="S389" s="16"/>
      <c r="T389" s="16"/>
      <c r="U389" s="16"/>
      <c r="V389" s="16"/>
      <c r="W389" s="16"/>
      <c r="X389" s="16"/>
      <c r="Y389" s="16"/>
      <c r="Z389" s="16"/>
      <c r="AA389" s="16"/>
      <c r="AB389" s="16"/>
      <c r="AC389" s="16"/>
      <c r="AD389" s="16"/>
      <c r="AE389" s="16"/>
      <c r="AF389" s="16"/>
      <c r="AG389" s="16"/>
      <c r="AH389" s="16"/>
      <c r="AI389" s="16"/>
      <c r="AJ389" s="16"/>
      <c r="AK389" s="16"/>
    </row>
    <row r="390" ht="15.75" customHeight="1">
      <c r="A390" s="73">
        <v>44665.373811805555</v>
      </c>
      <c r="B390" s="16" t="s">
        <v>9</v>
      </c>
      <c r="C390" s="67" t="s">
        <v>10</v>
      </c>
      <c r="D390" s="68" t="s">
        <v>1349</v>
      </c>
      <c r="E390" s="16" t="s">
        <v>190</v>
      </c>
      <c r="F390" s="16" t="s">
        <v>422</v>
      </c>
      <c r="G390" s="68" t="s">
        <v>13</v>
      </c>
      <c r="H390" s="16" t="s">
        <v>1350</v>
      </c>
      <c r="I390" s="16" t="s">
        <v>16</v>
      </c>
      <c r="J390" s="71" t="s">
        <v>41</v>
      </c>
      <c r="K390" s="71" t="s">
        <v>41</v>
      </c>
      <c r="L390" s="16" t="s">
        <v>181</v>
      </c>
      <c r="M390" s="16" t="s">
        <v>1351</v>
      </c>
      <c r="N390" s="68" t="s">
        <v>15</v>
      </c>
      <c r="O390" s="68" t="s">
        <v>16</v>
      </c>
      <c r="P390" s="16" t="s">
        <v>240</v>
      </c>
      <c r="Q390" s="69" t="s">
        <v>1352</v>
      </c>
      <c r="R390" s="16"/>
      <c r="S390" s="16"/>
      <c r="T390" s="16"/>
      <c r="U390" s="16"/>
      <c r="V390" s="16"/>
      <c r="W390" s="16"/>
      <c r="X390" s="16"/>
      <c r="Y390" s="16"/>
      <c r="Z390" s="16"/>
      <c r="AA390" s="16"/>
      <c r="AB390" s="16"/>
      <c r="AC390" s="16"/>
      <c r="AD390" s="16"/>
      <c r="AE390" s="16"/>
      <c r="AF390" s="16"/>
      <c r="AG390" s="16"/>
      <c r="AH390" s="16"/>
      <c r="AI390" s="16"/>
      <c r="AJ390" s="16"/>
      <c r="AK390" s="16"/>
    </row>
    <row r="391" ht="15.75" customHeight="1">
      <c r="A391" s="73">
        <v>44665.4675003125</v>
      </c>
      <c r="B391" s="16" t="s">
        <v>9</v>
      </c>
      <c r="C391" s="67" t="s">
        <v>10</v>
      </c>
      <c r="D391" s="68" t="s">
        <v>40</v>
      </c>
      <c r="E391" s="16" t="s">
        <v>1353</v>
      </c>
      <c r="F391" s="16" t="s">
        <v>540</v>
      </c>
      <c r="G391" s="71" t="s">
        <v>23</v>
      </c>
      <c r="H391" s="16" t="s">
        <v>1354</v>
      </c>
      <c r="I391" s="16" t="s">
        <v>16</v>
      </c>
      <c r="J391" s="71" t="s">
        <v>41</v>
      </c>
      <c r="K391" s="71" t="s">
        <v>41</v>
      </c>
      <c r="L391" s="16" t="s">
        <v>286</v>
      </c>
      <c r="M391" s="16" t="s">
        <v>1355</v>
      </c>
      <c r="N391" s="68" t="s">
        <v>16</v>
      </c>
      <c r="O391" s="68" t="s">
        <v>16</v>
      </c>
      <c r="P391" s="16" t="s">
        <v>1356</v>
      </c>
      <c r="Q391" s="69" t="s">
        <v>1357</v>
      </c>
      <c r="R391" s="16"/>
      <c r="S391" s="16"/>
      <c r="T391" s="16"/>
      <c r="U391" s="16"/>
      <c r="V391" s="16"/>
      <c r="W391" s="16"/>
      <c r="X391" s="16"/>
      <c r="Y391" s="16"/>
      <c r="Z391" s="16"/>
      <c r="AA391" s="16"/>
      <c r="AB391" s="16"/>
      <c r="AC391" s="16"/>
      <c r="AD391" s="16"/>
      <c r="AE391" s="16"/>
      <c r="AF391" s="16"/>
      <c r="AG391" s="16"/>
      <c r="AH391" s="16"/>
      <c r="AI391" s="16"/>
      <c r="AJ391" s="16"/>
      <c r="AK391" s="16"/>
    </row>
    <row r="392" ht="15.75" customHeight="1">
      <c r="A392" s="73">
        <v>44665.468974641204</v>
      </c>
      <c r="B392" s="16" t="s">
        <v>9</v>
      </c>
      <c r="C392" s="67" t="s">
        <v>10</v>
      </c>
      <c r="D392" s="68" t="s">
        <v>68</v>
      </c>
      <c r="E392" s="16" t="s">
        <v>185</v>
      </c>
      <c r="F392" s="16" t="s">
        <v>195</v>
      </c>
      <c r="G392" s="71" t="s">
        <v>34</v>
      </c>
      <c r="H392" s="16" t="s">
        <v>216</v>
      </c>
      <c r="I392" s="16" t="s">
        <v>175</v>
      </c>
      <c r="J392" s="68" t="s">
        <v>13</v>
      </c>
      <c r="K392" s="68" t="s">
        <v>13</v>
      </c>
      <c r="L392" s="16" t="s">
        <v>181</v>
      </c>
      <c r="M392" s="16" t="s">
        <v>1358</v>
      </c>
      <c r="N392" s="68" t="s">
        <v>15</v>
      </c>
      <c r="O392" s="68" t="s">
        <v>15</v>
      </c>
      <c r="P392" s="16" t="s">
        <v>521</v>
      </c>
      <c r="Q392" s="69" t="s">
        <v>198</v>
      </c>
      <c r="R392" s="16"/>
      <c r="S392" s="16"/>
      <c r="T392" s="16"/>
      <c r="U392" s="16"/>
      <c r="V392" s="16"/>
      <c r="W392" s="16"/>
      <c r="X392" s="16"/>
      <c r="Y392" s="16"/>
      <c r="Z392" s="16"/>
      <c r="AA392" s="16"/>
      <c r="AB392" s="16"/>
      <c r="AC392" s="16"/>
      <c r="AD392" s="16"/>
      <c r="AE392" s="16"/>
      <c r="AF392" s="16"/>
      <c r="AG392" s="16"/>
      <c r="AH392" s="16"/>
      <c r="AI392" s="16"/>
      <c r="AJ392" s="16"/>
      <c r="AK392" s="16"/>
    </row>
    <row r="393" ht="15.75" customHeight="1">
      <c r="A393" s="73">
        <v>44665.472042719906</v>
      </c>
      <c r="B393" s="16" t="s">
        <v>9</v>
      </c>
      <c r="C393" s="67" t="s">
        <v>10</v>
      </c>
      <c r="D393" s="68" t="s">
        <v>40</v>
      </c>
      <c r="E393" s="16" t="s">
        <v>1359</v>
      </c>
      <c r="F393" s="16" t="s">
        <v>39</v>
      </c>
      <c r="G393" s="68" t="s">
        <v>13</v>
      </c>
      <c r="H393" s="16" t="s">
        <v>1360</v>
      </c>
      <c r="I393" s="16" t="s">
        <v>16</v>
      </c>
      <c r="J393" s="68" t="s">
        <v>13</v>
      </c>
      <c r="K393" s="71" t="s">
        <v>23</v>
      </c>
      <c r="L393" s="16" t="s">
        <v>1361</v>
      </c>
      <c r="M393" s="16" t="s">
        <v>1362</v>
      </c>
      <c r="N393" s="68" t="s">
        <v>16</v>
      </c>
      <c r="O393" s="68" t="s">
        <v>16</v>
      </c>
      <c r="P393" s="16" t="s">
        <v>552</v>
      </c>
      <c r="Q393" s="69" t="s">
        <v>198</v>
      </c>
      <c r="R393" s="16"/>
      <c r="S393" s="16"/>
      <c r="T393" s="16"/>
      <c r="U393" s="16"/>
      <c r="V393" s="16"/>
      <c r="W393" s="16"/>
      <c r="X393" s="16"/>
      <c r="Y393" s="16"/>
      <c r="Z393" s="16"/>
      <c r="AA393" s="16"/>
      <c r="AB393" s="16"/>
      <c r="AC393" s="16"/>
      <c r="AD393" s="16"/>
      <c r="AE393" s="16"/>
      <c r="AF393" s="16"/>
      <c r="AG393" s="16"/>
      <c r="AH393" s="16"/>
      <c r="AI393" s="16"/>
      <c r="AJ393" s="16"/>
      <c r="AK393" s="16"/>
    </row>
    <row r="394" ht="15.75" customHeight="1">
      <c r="A394" s="73">
        <v>44665.60425256944</v>
      </c>
      <c r="B394" s="16" t="s">
        <v>9</v>
      </c>
      <c r="C394" s="67" t="s">
        <v>10</v>
      </c>
      <c r="D394" s="68" t="s">
        <v>30</v>
      </c>
      <c r="E394" s="16" t="s">
        <v>190</v>
      </c>
      <c r="F394" s="16" t="s">
        <v>582</v>
      </c>
      <c r="G394" s="71" t="s">
        <v>23</v>
      </c>
      <c r="H394" s="16" t="s">
        <v>175</v>
      </c>
      <c r="I394" s="16" t="s">
        <v>16</v>
      </c>
      <c r="J394" s="71" t="s">
        <v>23</v>
      </c>
      <c r="K394" s="71" t="s">
        <v>23</v>
      </c>
      <c r="L394" s="16" t="s">
        <v>181</v>
      </c>
      <c r="M394" s="16" t="s">
        <v>175</v>
      </c>
      <c r="N394" s="68" t="s">
        <v>16</v>
      </c>
      <c r="O394" s="68" t="s">
        <v>15</v>
      </c>
      <c r="P394" s="16" t="s">
        <v>263</v>
      </c>
      <c r="Q394" s="69" t="s">
        <v>283</v>
      </c>
      <c r="R394" s="16"/>
      <c r="S394" s="16"/>
      <c r="T394" s="16"/>
      <c r="U394" s="16"/>
      <c r="V394" s="16"/>
      <c r="W394" s="16"/>
      <c r="X394" s="16"/>
      <c r="Y394" s="16"/>
      <c r="Z394" s="16"/>
      <c r="AA394" s="16"/>
      <c r="AB394" s="16"/>
      <c r="AC394" s="16"/>
      <c r="AD394" s="16"/>
      <c r="AE394" s="16"/>
      <c r="AF394" s="16"/>
      <c r="AG394" s="16"/>
      <c r="AH394" s="16"/>
      <c r="AI394" s="16"/>
      <c r="AJ394" s="16"/>
      <c r="AK394" s="16"/>
    </row>
    <row r="395" ht="15.75" customHeight="1">
      <c r="A395" s="73">
        <v>44665.67889252315</v>
      </c>
      <c r="B395" s="16" t="s">
        <v>9</v>
      </c>
      <c r="C395" s="67" t="s">
        <v>10</v>
      </c>
      <c r="D395" s="68" t="s">
        <v>91</v>
      </c>
      <c r="E395" s="16" t="s">
        <v>952</v>
      </c>
      <c r="F395" s="16" t="s">
        <v>1363</v>
      </c>
      <c r="G395" s="71" t="s">
        <v>12</v>
      </c>
      <c r="H395" s="16" t="s">
        <v>1364</v>
      </c>
      <c r="I395" s="16" t="s">
        <v>175</v>
      </c>
      <c r="J395" s="71" t="s">
        <v>41</v>
      </c>
      <c r="K395" s="71" t="s">
        <v>41</v>
      </c>
      <c r="L395" s="16" t="s">
        <v>498</v>
      </c>
      <c r="M395" s="16" t="s">
        <v>1365</v>
      </c>
      <c r="N395" s="68" t="s">
        <v>24</v>
      </c>
      <c r="O395" s="68" t="s">
        <v>16</v>
      </c>
      <c r="P395" s="16" t="s">
        <v>1366</v>
      </c>
      <c r="Q395" s="30" t="s">
        <v>1367</v>
      </c>
      <c r="R395" s="30"/>
      <c r="S395" s="16"/>
      <c r="T395" s="16"/>
      <c r="U395" s="16"/>
      <c r="V395" s="16"/>
      <c r="W395" s="16"/>
      <c r="X395" s="16"/>
      <c r="Y395" s="16"/>
      <c r="Z395" s="16"/>
      <c r="AA395" s="16"/>
      <c r="AB395" s="16"/>
      <c r="AC395" s="16"/>
      <c r="AD395" s="16"/>
      <c r="AE395" s="16"/>
      <c r="AF395" s="16"/>
      <c r="AG395" s="16"/>
      <c r="AH395" s="16"/>
      <c r="AI395" s="16"/>
      <c r="AJ395" s="16"/>
      <c r="AK395" s="16"/>
    </row>
    <row r="396" ht="15.75" customHeight="1">
      <c r="A396" s="73">
        <v>44665.777</v>
      </c>
      <c r="B396" s="16" t="s">
        <v>9</v>
      </c>
      <c r="C396" s="67" t="s">
        <v>10</v>
      </c>
      <c r="D396" s="68" t="s">
        <v>11</v>
      </c>
      <c r="E396" s="16" t="s">
        <v>517</v>
      </c>
      <c r="F396" s="16" t="s">
        <v>1087</v>
      </c>
      <c r="G396" s="68" t="s">
        <v>13</v>
      </c>
      <c r="H396" s="16" t="s">
        <v>1368</v>
      </c>
      <c r="I396" s="16" t="s">
        <v>16</v>
      </c>
      <c r="J396" s="68" t="s">
        <v>13</v>
      </c>
      <c r="K396" s="71" t="s">
        <v>41</v>
      </c>
      <c r="L396" s="16" t="s">
        <v>1369</v>
      </c>
      <c r="M396" s="16" t="s">
        <v>1370</v>
      </c>
      <c r="N396" s="68" t="s">
        <v>15</v>
      </c>
      <c r="O396" s="68" t="s">
        <v>16</v>
      </c>
      <c r="P396" s="16" t="s">
        <v>315</v>
      </c>
      <c r="Q396" s="69" t="s">
        <v>198</v>
      </c>
      <c r="R396" s="16"/>
      <c r="S396" s="16"/>
      <c r="T396" s="16"/>
      <c r="U396" s="16"/>
      <c r="V396" s="16"/>
      <c r="W396" s="16"/>
      <c r="X396" s="16"/>
      <c r="Y396" s="16"/>
      <c r="Z396" s="16"/>
      <c r="AA396" s="16"/>
      <c r="AB396" s="16"/>
      <c r="AC396" s="16"/>
      <c r="AD396" s="16"/>
      <c r="AE396" s="16"/>
      <c r="AF396" s="16"/>
      <c r="AG396" s="16"/>
      <c r="AH396" s="16"/>
      <c r="AI396" s="16"/>
      <c r="AJ396" s="16"/>
      <c r="AK396" s="16"/>
    </row>
    <row r="397" ht="15.75" customHeight="1">
      <c r="A397" s="73">
        <v>44659.73955277778</v>
      </c>
      <c r="B397" s="16" t="s">
        <v>9</v>
      </c>
      <c r="C397" s="67" t="s">
        <v>10</v>
      </c>
      <c r="D397" s="68" t="s">
        <v>30</v>
      </c>
      <c r="E397" s="16" t="s">
        <v>159</v>
      </c>
      <c r="F397" s="16" t="s">
        <v>278</v>
      </c>
      <c r="G397" s="71" t="s">
        <v>23</v>
      </c>
      <c r="H397" s="16" t="s">
        <v>1371</v>
      </c>
      <c r="I397" s="16" t="s">
        <v>15</v>
      </c>
      <c r="J397" s="68" t="s">
        <v>13</v>
      </c>
      <c r="K397" s="68" t="s">
        <v>13</v>
      </c>
      <c r="L397" s="16" t="s">
        <v>238</v>
      </c>
      <c r="M397" s="16" t="s">
        <v>1372</v>
      </c>
      <c r="N397" s="68" t="s">
        <v>15</v>
      </c>
      <c r="O397" s="68" t="s">
        <v>15</v>
      </c>
      <c r="P397" s="16" t="s">
        <v>315</v>
      </c>
      <c r="Q397" s="69" t="s">
        <v>1373</v>
      </c>
      <c r="R397" s="16"/>
      <c r="S397" s="16"/>
      <c r="T397" s="16"/>
      <c r="U397" s="16"/>
      <c r="V397" s="16"/>
      <c r="W397" s="16"/>
      <c r="X397" s="16"/>
      <c r="Y397" s="16"/>
      <c r="Z397" s="16"/>
      <c r="AA397" s="16"/>
      <c r="AB397" s="16"/>
      <c r="AC397" s="16"/>
      <c r="AD397" s="16"/>
      <c r="AE397" s="16"/>
      <c r="AF397" s="16"/>
      <c r="AG397" s="16"/>
      <c r="AH397" s="16"/>
      <c r="AI397" s="16"/>
      <c r="AJ397" s="16"/>
      <c r="AK397" s="16"/>
    </row>
    <row r="398" ht="15.75" customHeight="1">
      <c r="A398" s="73">
        <v>44659.73959856482</v>
      </c>
      <c r="B398" s="16" t="s">
        <v>21</v>
      </c>
      <c r="C398" s="67" t="s">
        <v>10</v>
      </c>
      <c r="D398" s="68" t="s">
        <v>11</v>
      </c>
      <c r="E398" s="16" t="s">
        <v>190</v>
      </c>
      <c r="F398" s="16" t="s">
        <v>1374</v>
      </c>
      <c r="G398" s="71" t="s">
        <v>23</v>
      </c>
      <c r="H398" s="16" t="s">
        <v>1375</v>
      </c>
      <c r="I398" s="16" t="s">
        <v>15</v>
      </c>
      <c r="J398" s="71" t="s">
        <v>23</v>
      </c>
      <c r="K398" s="71" t="s">
        <v>41</v>
      </c>
      <c r="L398" s="16" t="s">
        <v>181</v>
      </c>
      <c r="M398" s="16" t="s">
        <v>476</v>
      </c>
      <c r="N398" s="68" t="s">
        <v>16</v>
      </c>
      <c r="O398" s="68" t="s">
        <v>15</v>
      </c>
      <c r="P398" s="16" t="s">
        <v>263</v>
      </c>
      <c r="Q398" s="69" t="s">
        <v>476</v>
      </c>
      <c r="R398" s="16"/>
      <c r="S398" s="16"/>
      <c r="T398" s="16"/>
      <c r="U398" s="16"/>
      <c r="V398" s="16"/>
      <c r="W398" s="16"/>
      <c r="X398" s="16"/>
      <c r="Y398" s="16"/>
      <c r="Z398" s="16"/>
      <c r="AA398" s="16"/>
      <c r="AB398" s="16"/>
      <c r="AC398" s="16"/>
      <c r="AD398" s="16"/>
      <c r="AE398" s="16"/>
      <c r="AF398" s="16"/>
      <c r="AG398" s="16"/>
      <c r="AH398" s="16"/>
      <c r="AI398" s="16"/>
      <c r="AJ398" s="16"/>
      <c r="AK398" s="16"/>
    </row>
    <row r="399" ht="15.75" customHeight="1">
      <c r="A399" s="73">
        <v>44659.739961087966</v>
      </c>
      <c r="B399" s="16" t="s">
        <v>9</v>
      </c>
      <c r="C399" s="67" t="s">
        <v>10</v>
      </c>
      <c r="D399" s="68" t="s">
        <v>30</v>
      </c>
      <c r="E399" s="16" t="s">
        <v>235</v>
      </c>
      <c r="F399" s="16" t="s">
        <v>347</v>
      </c>
      <c r="G399" s="71" t="s">
        <v>23</v>
      </c>
      <c r="H399" s="16" t="s">
        <v>1376</v>
      </c>
      <c r="I399" s="16" t="s">
        <v>16</v>
      </c>
      <c r="J399" s="71" t="s">
        <v>23</v>
      </c>
      <c r="K399" s="71" t="s">
        <v>41</v>
      </c>
      <c r="L399" s="16" t="s">
        <v>300</v>
      </c>
      <c r="M399" s="16" t="s">
        <v>1377</v>
      </c>
      <c r="N399" s="68" t="s">
        <v>15</v>
      </c>
      <c r="O399" s="68" t="s">
        <v>16</v>
      </c>
      <c r="P399" s="16" t="s">
        <v>393</v>
      </c>
      <c r="Q399" s="69" t="s">
        <v>1378</v>
      </c>
      <c r="R399" s="16"/>
      <c r="S399" s="16"/>
      <c r="T399" s="16"/>
      <c r="U399" s="16"/>
      <c r="V399" s="16"/>
      <c r="W399" s="16"/>
      <c r="X399" s="16"/>
      <c r="Y399" s="16"/>
      <c r="Z399" s="16"/>
      <c r="AA399" s="16"/>
      <c r="AB399" s="16"/>
      <c r="AC399" s="16"/>
      <c r="AD399" s="16"/>
      <c r="AE399" s="16"/>
      <c r="AF399" s="16"/>
      <c r="AG399" s="16"/>
      <c r="AH399" s="16"/>
      <c r="AI399" s="16"/>
      <c r="AJ399" s="16"/>
      <c r="AK399" s="16"/>
    </row>
    <row r="400" ht="15.75" customHeight="1">
      <c r="A400" s="73">
        <v>44659.74618689815</v>
      </c>
      <c r="B400" s="16" t="s">
        <v>9</v>
      </c>
      <c r="C400" s="67" t="s">
        <v>10</v>
      </c>
      <c r="D400" s="68" t="s">
        <v>30</v>
      </c>
      <c r="E400" s="16" t="s">
        <v>235</v>
      </c>
      <c r="F400" s="16" t="s">
        <v>204</v>
      </c>
      <c r="G400" s="71" t="s">
        <v>23</v>
      </c>
      <c r="H400" s="16" t="s">
        <v>558</v>
      </c>
      <c r="I400" s="16" t="s">
        <v>15</v>
      </c>
      <c r="J400" s="71" t="s">
        <v>41</v>
      </c>
      <c r="K400" s="71" t="s">
        <v>41</v>
      </c>
      <c r="L400" s="16" t="s">
        <v>1379</v>
      </c>
      <c r="M400" s="16" t="s">
        <v>558</v>
      </c>
      <c r="N400" s="68" t="s">
        <v>15</v>
      </c>
      <c r="O400" s="68" t="s">
        <v>16</v>
      </c>
      <c r="P400" s="16" t="s">
        <v>178</v>
      </c>
      <c r="Q400" s="30" t="s">
        <v>558</v>
      </c>
      <c r="R400" s="30"/>
      <c r="S400" s="16"/>
      <c r="T400" s="16"/>
      <c r="U400" s="16"/>
      <c r="V400" s="16"/>
      <c r="W400" s="16"/>
      <c r="X400" s="16"/>
      <c r="Y400" s="16"/>
      <c r="Z400" s="16"/>
      <c r="AA400" s="16"/>
      <c r="AB400" s="16"/>
      <c r="AC400" s="16"/>
      <c r="AD400" s="16"/>
      <c r="AE400" s="16"/>
      <c r="AF400" s="16"/>
      <c r="AG400" s="16"/>
      <c r="AH400" s="16"/>
      <c r="AI400" s="16"/>
      <c r="AJ400" s="16"/>
      <c r="AK400" s="16"/>
    </row>
    <row r="401" ht="15.75" customHeight="1">
      <c r="A401" s="73">
        <v>44659.758543564814</v>
      </c>
      <c r="B401" s="16" t="s">
        <v>9</v>
      </c>
      <c r="C401" s="67" t="s">
        <v>10</v>
      </c>
      <c r="D401" s="68" t="s">
        <v>30</v>
      </c>
      <c r="E401" s="16" t="s">
        <v>352</v>
      </c>
      <c r="F401" s="16" t="s">
        <v>452</v>
      </c>
      <c r="G401" s="71" t="s">
        <v>23</v>
      </c>
      <c r="H401" s="16" t="s">
        <v>1380</v>
      </c>
      <c r="I401" s="16" t="s">
        <v>15</v>
      </c>
      <c r="J401" s="74">
        <v>0.0</v>
      </c>
      <c r="K401" s="68" t="s">
        <v>13</v>
      </c>
      <c r="L401" s="16" t="s">
        <v>1381</v>
      </c>
      <c r="M401" s="16" t="s">
        <v>1382</v>
      </c>
      <c r="N401" s="68" t="s">
        <v>15</v>
      </c>
      <c r="O401" s="68" t="s">
        <v>15</v>
      </c>
      <c r="P401" s="16" t="s">
        <v>156</v>
      </c>
      <c r="Q401" s="30" t="s">
        <v>1383</v>
      </c>
      <c r="R401" s="30"/>
      <c r="S401" s="30"/>
      <c r="T401" s="16"/>
      <c r="U401" s="16"/>
      <c r="V401" s="16"/>
      <c r="W401" s="16"/>
      <c r="X401" s="16"/>
      <c r="Y401" s="16"/>
      <c r="Z401" s="16"/>
      <c r="AA401" s="16"/>
      <c r="AB401" s="16"/>
      <c r="AC401" s="16"/>
      <c r="AD401" s="16"/>
      <c r="AE401" s="16"/>
      <c r="AF401" s="16"/>
      <c r="AG401" s="16"/>
      <c r="AH401" s="16"/>
      <c r="AI401" s="16"/>
      <c r="AJ401" s="16"/>
      <c r="AK401" s="16"/>
    </row>
    <row r="402" ht="15.75" customHeight="1">
      <c r="A402" s="73">
        <v>44659.79669315972</v>
      </c>
      <c r="B402" s="16" t="s">
        <v>21</v>
      </c>
      <c r="C402" s="67" t="s">
        <v>10</v>
      </c>
      <c r="D402" s="68" t="s">
        <v>1384</v>
      </c>
      <c r="E402" s="16" t="s">
        <v>1385</v>
      </c>
      <c r="F402" s="16" t="s">
        <v>39</v>
      </c>
      <c r="G402" s="74">
        <v>0.0</v>
      </c>
      <c r="H402" s="16" t="s">
        <v>1385</v>
      </c>
      <c r="I402" s="16" t="s">
        <v>15</v>
      </c>
      <c r="J402" s="74">
        <v>0.0</v>
      </c>
      <c r="K402" s="74">
        <v>0.0</v>
      </c>
      <c r="L402" s="16" t="s">
        <v>1386</v>
      </c>
      <c r="M402" s="16" t="s">
        <v>1387</v>
      </c>
      <c r="N402" s="68" t="s">
        <v>15</v>
      </c>
      <c r="O402" s="68" t="s">
        <v>16</v>
      </c>
      <c r="P402" s="16" t="s">
        <v>263</v>
      </c>
      <c r="Q402" s="69" t="s">
        <v>1388</v>
      </c>
      <c r="R402" s="16"/>
      <c r="S402" s="16"/>
      <c r="T402" s="16"/>
      <c r="U402" s="16"/>
      <c r="V402" s="16"/>
      <c r="W402" s="16"/>
      <c r="X402" s="16"/>
      <c r="Y402" s="16"/>
      <c r="Z402" s="16"/>
      <c r="AA402" s="16"/>
      <c r="AB402" s="16"/>
      <c r="AC402" s="16"/>
      <c r="AD402" s="16"/>
      <c r="AE402" s="16"/>
      <c r="AF402" s="16"/>
      <c r="AG402" s="16"/>
      <c r="AH402" s="16"/>
      <c r="AI402" s="16"/>
      <c r="AJ402" s="16"/>
      <c r="AK402" s="16"/>
    </row>
    <row r="403" ht="15.75" customHeight="1">
      <c r="A403" s="73">
        <v>44663.3998690625</v>
      </c>
      <c r="B403" s="16" t="s">
        <v>21</v>
      </c>
      <c r="C403" s="67" t="s">
        <v>10</v>
      </c>
      <c r="D403" s="68" t="s">
        <v>68</v>
      </c>
      <c r="E403" s="16" t="s">
        <v>190</v>
      </c>
      <c r="F403" s="16" t="s">
        <v>152</v>
      </c>
      <c r="G403" s="71" t="s">
        <v>34</v>
      </c>
      <c r="H403" s="16" t="s">
        <v>1389</v>
      </c>
      <c r="I403" s="16" t="s">
        <v>175</v>
      </c>
      <c r="J403" s="71" t="s">
        <v>41</v>
      </c>
      <c r="K403" s="68" t="s">
        <v>13</v>
      </c>
      <c r="L403" s="16" t="s">
        <v>1390</v>
      </c>
      <c r="M403" s="16" t="s">
        <v>476</v>
      </c>
      <c r="N403" s="68" t="s">
        <v>15</v>
      </c>
      <c r="O403" s="68" t="s">
        <v>15</v>
      </c>
      <c r="P403" s="16" t="s">
        <v>263</v>
      </c>
      <c r="Q403" s="69" t="s">
        <v>1391</v>
      </c>
      <c r="R403" s="16"/>
      <c r="S403" s="16"/>
      <c r="T403" s="16"/>
      <c r="U403" s="16"/>
      <c r="V403" s="16"/>
      <c r="W403" s="16"/>
      <c r="X403" s="16"/>
      <c r="Y403" s="16"/>
      <c r="Z403" s="16"/>
      <c r="AA403" s="16"/>
      <c r="AB403" s="16"/>
      <c r="AC403" s="16"/>
      <c r="AD403" s="16"/>
      <c r="AE403" s="16"/>
      <c r="AF403" s="16"/>
      <c r="AG403" s="16"/>
      <c r="AH403" s="16"/>
      <c r="AI403" s="16"/>
      <c r="AJ403" s="16"/>
      <c r="AK403" s="16"/>
    </row>
    <row r="404" ht="15.75" customHeight="1">
      <c r="A404" s="73">
        <v>44663.587196319444</v>
      </c>
      <c r="B404" s="16" t="s">
        <v>21</v>
      </c>
      <c r="C404" s="67" t="s">
        <v>10</v>
      </c>
      <c r="D404" s="68" t="s">
        <v>30</v>
      </c>
      <c r="E404" s="16" t="s">
        <v>662</v>
      </c>
      <c r="F404" s="16" t="s">
        <v>1392</v>
      </c>
      <c r="G404" s="74">
        <v>0.0</v>
      </c>
      <c r="H404" s="16" t="s">
        <v>1393</v>
      </c>
      <c r="I404" s="16" t="s">
        <v>175</v>
      </c>
      <c r="J404" s="68" t="s">
        <v>13</v>
      </c>
      <c r="K404" s="71" t="s">
        <v>41</v>
      </c>
      <c r="L404" s="16" t="s">
        <v>1394</v>
      </c>
      <c r="M404" s="16" t="s">
        <v>1395</v>
      </c>
      <c r="N404" s="68" t="s">
        <v>16</v>
      </c>
      <c r="O404" s="68" t="s">
        <v>16</v>
      </c>
      <c r="P404" s="16" t="s">
        <v>292</v>
      </c>
      <c r="Q404" s="69" t="s">
        <v>1396</v>
      </c>
      <c r="R404" s="16"/>
      <c r="S404" s="16"/>
      <c r="T404" s="16"/>
      <c r="U404" s="16"/>
      <c r="V404" s="16"/>
      <c r="W404" s="16"/>
      <c r="X404" s="16"/>
      <c r="Y404" s="16"/>
      <c r="Z404" s="16"/>
      <c r="AA404" s="16"/>
      <c r="AB404" s="16"/>
      <c r="AC404" s="16"/>
      <c r="AD404" s="16"/>
      <c r="AE404" s="16"/>
      <c r="AF404" s="16"/>
      <c r="AG404" s="16"/>
      <c r="AH404" s="16"/>
      <c r="AI404" s="16"/>
      <c r="AJ404" s="16"/>
      <c r="AK404" s="16"/>
    </row>
    <row r="405" ht="15.75" customHeight="1">
      <c r="A405" s="73">
        <v>44663.60044483797</v>
      </c>
      <c r="B405" s="16" t="s">
        <v>9</v>
      </c>
      <c r="C405" s="67" t="s">
        <v>10</v>
      </c>
      <c r="D405" s="68" t="s">
        <v>30</v>
      </c>
      <c r="E405" s="16" t="s">
        <v>159</v>
      </c>
      <c r="F405" s="16" t="s">
        <v>337</v>
      </c>
      <c r="G405" s="71" t="s">
        <v>23</v>
      </c>
      <c r="H405" s="16" t="s">
        <v>1397</v>
      </c>
      <c r="I405" s="16" t="s">
        <v>16</v>
      </c>
      <c r="J405" s="71" t="s">
        <v>41</v>
      </c>
      <c r="K405" s="68" t="s">
        <v>13</v>
      </c>
      <c r="L405" s="16" t="s">
        <v>286</v>
      </c>
      <c r="M405" s="16" t="s">
        <v>1398</v>
      </c>
      <c r="N405" s="68" t="s">
        <v>15</v>
      </c>
      <c r="O405" s="68" t="s">
        <v>15</v>
      </c>
      <c r="P405" s="16" t="s">
        <v>552</v>
      </c>
      <c r="Q405" s="69" t="s">
        <v>198</v>
      </c>
      <c r="R405" s="16"/>
      <c r="S405" s="16"/>
      <c r="T405" s="16"/>
      <c r="U405" s="16"/>
      <c r="V405" s="16"/>
      <c r="W405" s="16"/>
      <c r="X405" s="16"/>
      <c r="Y405" s="16"/>
      <c r="Z405" s="16"/>
      <c r="AA405" s="16"/>
      <c r="AB405" s="16"/>
      <c r="AC405" s="16"/>
      <c r="AD405" s="16"/>
      <c r="AE405" s="16"/>
      <c r="AF405" s="16"/>
      <c r="AG405" s="16"/>
      <c r="AH405" s="16"/>
      <c r="AI405" s="16"/>
      <c r="AJ405" s="16"/>
      <c r="AK405" s="16"/>
    </row>
    <row r="406" ht="15.75" customHeight="1">
      <c r="A406" s="73">
        <v>44663.628489780094</v>
      </c>
      <c r="B406" s="16" t="s">
        <v>9</v>
      </c>
      <c r="C406" s="67" t="s">
        <v>10</v>
      </c>
      <c r="D406" s="68" t="s">
        <v>30</v>
      </c>
      <c r="E406" s="16" t="s">
        <v>564</v>
      </c>
      <c r="F406" s="16" t="s">
        <v>305</v>
      </c>
      <c r="G406" s="71" t="s">
        <v>23</v>
      </c>
      <c r="H406" s="16" t="s">
        <v>1399</v>
      </c>
      <c r="I406" s="16" t="s">
        <v>16</v>
      </c>
      <c r="J406" s="71" t="s">
        <v>14</v>
      </c>
      <c r="K406" s="71" t="s">
        <v>41</v>
      </c>
      <c r="L406" s="16" t="s">
        <v>1400</v>
      </c>
      <c r="M406" s="16" t="s">
        <v>637</v>
      </c>
      <c r="N406" s="68" t="s">
        <v>15</v>
      </c>
      <c r="O406" s="68" t="s">
        <v>16</v>
      </c>
      <c r="P406" s="16" t="s">
        <v>251</v>
      </c>
      <c r="Q406" s="30" t="s">
        <v>873</v>
      </c>
      <c r="R406" s="30"/>
      <c r="S406" s="16"/>
      <c r="T406" s="16"/>
      <c r="U406" s="16"/>
      <c r="V406" s="16"/>
      <c r="W406" s="16"/>
      <c r="X406" s="16"/>
      <c r="Y406" s="16"/>
      <c r="Z406" s="16"/>
      <c r="AA406" s="16"/>
      <c r="AB406" s="16"/>
      <c r="AC406" s="16"/>
      <c r="AD406" s="16"/>
      <c r="AE406" s="16"/>
      <c r="AF406" s="16"/>
      <c r="AG406" s="16"/>
      <c r="AH406" s="16"/>
      <c r="AI406" s="16"/>
      <c r="AJ406" s="16"/>
      <c r="AK406" s="16"/>
    </row>
    <row r="407" ht="15.75" customHeight="1">
      <c r="A407" s="73">
        <v>44663.85704782407</v>
      </c>
      <c r="B407" s="16" t="s">
        <v>21</v>
      </c>
      <c r="C407" s="67" t="s">
        <v>10</v>
      </c>
      <c r="D407" s="68" t="s">
        <v>30</v>
      </c>
      <c r="E407" s="16" t="s">
        <v>190</v>
      </c>
      <c r="F407" s="16" t="s">
        <v>1401</v>
      </c>
      <c r="G407" s="71" t="s">
        <v>34</v>
      </c>
      <c r="H407" s="16" t="s">
        <v>1402</v>
      </c>
      <c r="I407" s="16" t="s">
        <v>175</v>
      </c>
      <c r="J407" s="71" t="s">
        <v>41</v>
      </c>
      <c r="K407" s="71" t="s">
        <v>41</v>
      </c>
      <c r="L407" s="16" t="s">
        <v>1403</v>
      </c>
      <c r="M407" s="16" t="s">
        <v>175</v>
      </c>
      <c r="N407" s="68" t="s">
        <v>15</v>
      </c>
      <c r="O407" s="68" t="s">
        <v>15</v>
      </c>
      <c r="P407" s="16" t="s">
        <v>302</v>
      </c>
      <c r="Q407" s="69" t="s">
        <v>585</v>
      </c>
      <c r="R407" s="16"/>
      <c r="S407" s="16"/>
      <c r="T407" s="16"/>
      <c r="U407" s="16"/>
      <c r="V407" s="16"/>
      <c r="W407" s="16"/>
      <c r="X407" s="16"/>
      <c r="Y407" s="16"/>
      <c r="Z407" s="16"/>
      <c r="AA407" s="16"/>
      <c r="AB407" s="16"/>
      <c r="AC407" s="16"/>
      <c r="AD407" s="16"/>
      <c r="AE407" s="16"/>
      <c r="AF407" s="16"/>
      <c r="AG407" s="16"/>
      <c r="AH407" s="16"/>
      <c r="AI407" s="16"/>
      <c r="AJ407" s="16"/>
      <c r="AK407" s="16"/>
    </row>
    <row r="408" ht="15.75" customHeight="1">
      <c r="A408" s="73">
        <v>44664.3787128588</v>
      </c>
      <c r="B408" s="16" t="s">
        <v>21</v>
      </c>
      <c r="C408" s="67" t="s">
        <v>10</v>
      </c>
      <c r="D408" s="68" t="s">
        <v>30</v>
      </c>
      <c r="E408" s="16" t="s">
        <v>235</v>
      </c>
      <c r="F408" s="16" t="s">
        <v>195</v>
      </c>
      <c r="G408" s="74">
        <v>0.0</v>
      </c>
      <c r="H408" s="16" t="s">
        <v>175</v>
      </c>
      <c r="I408" s="16" t="s">
        <v>175</v>
      </c>
      <c r="J408" s="68" t="s">
        <v>13</v>
      </c>
      <c r="K408" s="71" t="s">
        <v>14</v>
      </c>
      <c r="L408" s="16" t="s">
        <v>269</v>
      </c>
      <c r="M408" s="16" t="s">
        <v>175</v>
      </c>
      <c r="N408" s="68" t="s">
        <v>24</v>
      </c>
      <c r="O408" s="68" t="s">
        <v>15</v>
      </c>
      <c r="P408" s="16" t="s">
        <v>963</v>
      </c>
      <c r="Q408" s="69" t="s">
        <v>175</v>
      </c>
      <c r="R408" s="16"/>
      <c r="S408" s="16"/>
      <c r="T408" s="16"/>
      <c r="U408" s="16"/>
      <c r="V408" s="16"/>
      <c r="W408" s="16"/>
      <c r="X408" s="16"/>
      <c r="Y408" s="16"/>
      <c r="Z408" s="16"/>
      <c r="AA408" s="16"/>
      <c r="AB408" s="16"/>
      <c r="AC408" s="16"/>
      <c r="AD408" s="16"/>
      <c r="AE408" s="16"/>
      <c r="AF408" s="16"/>
      <c r="AG408" s="16"/>
      <c r="AH408" s="16"/>
      <c r="AI408" s="16"/>
      <c r="AJ408" s="16"/>
      <c r="AK408" s="16"/>
    </row>
    <row r="409" ht="15.75" customHeight="1">
      <c r="A409" s="73">
        <v>44664.379521863426</v>
      </c>
      <c r="B409" s="16" t="s">
        <v>21</v>
      </c>
      <c r="C409" s="67" t="s">
        <v>10</v>
      </c>
      <c r="D409" s="68" t="s">
        <v>30</v>
      </c>
      <c r="E409" s="16" t="s">
        <v>952</v>
      </c>
      <c r="F409" s="16" t="s">
        <v>1404</v>
      </c>
      <c r="G409" s="71" t="s">
        <v>23</v>
      </c>
      <c r="H409" s="16" t="s">
        <v>1405</v>
      </c>
      <c r="I409" s="16" t="s">
        <v>175</v>
      </c>
      <c r="J409" s="71" t="s">
        <v>23</v>
      </c>
      <c r="K409" s="71" t="s">
        <v>23</v>
      </c>
      <c r="L409" s="16" t="s">
        <v>930</v>
      </c>
      <c r="M409" s="16" t="s">
        <v>1406</v>
      </c>
      <c r="N409" s="68" t="s">
        <v>15</v>
      </c>
      <c r="O409" s="68" t="s">
        <v>15</v>
      </c>
      <c r="P409" s="16" t="s">
        <v>178</v>
      </c>
      <c r="Q409" s="69" t="s">
        <v>1407</v>
      </c>
      <c r="R409" s="16"/>
      <c r="S409" s="16"/>
      <c r="T409" s="16"/>
      <c r="U409" s="16"/>
      <c r="V409" s="16"/>
      <c r="W409" s="16"/>
      <c r="X409" s="16"/>
      <c r="Y409" s="16"/>
      <c r="Z409" s="16"/>
      <c r="AA409" s="16"/>
      <c r="AB409" s="16"/>
      <c r="AC409" s="16"/>
      <c r="AD409" s="16"/>
      <c r="AE409" s="16"/>
      <c r="AF409" s="16"/>
      <c r="AG409" s="16"/>
      <c r="AH409" s="16"/>
      <c r="AI409" s="16"/>
      <c r="AJ409" s="16"/>
      <c r="AK409" s="16"/>
    </row>
    <row r="410" ht="15.75" customHeight="1">
      <c r="A410" s="73">
        <v>44664.380603935184</v>
      </c>
      <c r="B410" s="16" t="s">
        <v>21</v>
      </c>
      <c r="C410" s="67" t="s">
        <v>10</v>
      </c>
      <c r="D410" s="68" t="s">
        <v>30</v>
      </c>
      <c r="E410" s="16" t="s">
        <v>159</v>
      </c>
      <c r="F410" s="16" t="s">
        <v>186</v>
      </c>
      <c r="G410" s="74">
        <v>0.0</v>
      </c>
      <c r="H410" s="16" t="s">
        <v>175</v>
      </c>
      <c r="I410" s="16" t="s">
        <v>175</v>
      </c>
      <c r="J410" s="68" t="s">
        <v>13</v>
      </c>
      <c r="K410" s="68" t="s">
        <v>13</v>
      </c>
      <c r="L410" s="16" t="s">
        <v>1408</v>
      </c>
      <c r="M410" s="16" t="s">
        <v>1409</v>
      </c>
      <c r="N410" s="68" t="s">
        <v>15</v>
      </c>
      <c r="O410" s="68" t="s">
        <v>16</v>
      </c>
      <c r="P410" s="16" t="s">
        <v>1320</v>
      </c>
      <c r="Q410" s="69" t="s">
        <v>175</v>
      </c>
      <c r="R410" s="16"/>
      <c r="S410" s="16"/>
      <c r="T410" s="16"/>
      <c r="U410" s="16"/>
      <c r="V410" s="16"/>
      <c r="W410" s="16"/>
      <c r="X410" s="16"/>
      <c r="Y410" s="16"/>
      <c r="Z410" s="16"/>
      <c r="AA410" s="16"/>
      <c r="AB410" s="16"/>
      <c r="AC410" s="16"/>
      <c r="AD410" s="16"/>
      <c r="AE410" s="16"/>
      <c r="AF410" s="16"/>
      <c r="AG410" s="16"/>
      <c r="AH410" s="16"/>
      <c r="AI410" s="16"/>
      <c r="AJ410" s="16"/>
      <c r="AK410" s="16"/>
    </row>
    <row r="411" ht="15.75" customHeight="1">
      <c r="A411" s="73">
        <v>44664.38132206019</v>
      </c>
      <c r="B411" s="16" t="s">
        <v>21</v>
      </c>
      <c r="C411" s="67" t="s">
        <v>10</v>
      </c>
      <c r="D411" s="68" t="s">
        <v>30</v>
      </c>
      <c r="E411" s="16" t="s">
        <v>1410</v>
      </c>
      <c r="F411" s="16" t="s">
        <v>305</v>
      </c>
      <c r="G411" s="71" t="s">
        <v>34</v>
      </c>
      <c r="H411" s="16" t="s">
        <v>225</v>
      </c>
      <c r="I411" s="16" t="s">
        <v>16</v>
      </c>
      <c r="J411" s="71" t="s">
        <v>41</v>
      </c>
      <c r="K411" s="71" t="s">
        <v>41</v>
      </c>
      <c r="L411" s="16" t="s">
        <v>706</v>
      </c>
      <c r="M411" s="16" t="s">
        <v>1411</v>
      </c>
      <c r="N411" s="68" t="s">
        <v>16</v>
      </c>
      <c r="O411" s="68" t="s">
        <v>16</v>
      </c>
      <c r="P411" s="16" t="s">
        <v>228</v>
      </c>
      <c r="Q411" s="69" t="s">
        <v>1412</v>
      </c>
      <c r="R411" s="16"/>
      <c r="S411" s="16"/>
      <c r="T411" s="16"/>
      <c r="U411" s="16"/>
      <c r="V411" s="16"/>
      <c r="W411" s="16"/>
      <c r="X411" s="16"/>
      <c r="Y411" s="16"/>
      <c r="Z411" s="16"/>
      <c r="AA411" s="16"/>
      <c r="AB411" s="16"/>
      <c r="AC411" s="16"/>
      <c r="AD411" s="16"/>
      <c r="AE411" s="16"/>
      <c r="AF411" s="16"/>
      <c r="AG411" s="16"/>
      <c r="AH411" s="16"/>
      <c r="AI411" s="16"/>
      <c r="AJ411" s="16"/>
      <c r="AK411" s="16"/>
    </row>
    <row r="412" ht="15.75" customHeight="1">
      <c r="A412" s="73">
        <v>44664.38159888889</v>
      </c>
      <c r="B412" s="16" t="s">
        <v>21</v>
      </c>
      <c r="C412" s="67" t="s">
        <v>10</v>
      </c>
      <c r="D412" s="68" t="s">
        <v>11</v>
      </c>
      <c r="E412" s="16" t="s">
        <v>159</v>
      </c>
      <c r="F412" s="16" t="s">
        <v>236</v>
      </c>
      <c r="G412" s="71" t="s">
        <v>34</v>
      </c>
      <c r="H412" s="16" t="s">
        <v>175</v>
      </c>
      <c r="I412" s="16" t="s">
        <v>175</v>
      </c>
      <c r="J412" s="71" t="s">
        <v>41</v>
      </c>
      <c r="K412" s="71" t="s">
        <v>41</v>
      </c>
      <c r="L412" s="16" t="s">
        <v>1413</v>
      </c>
      <c r="M412" s="16" t="s">
        <v>1414</v>
      </c>
      <c r="N412" s="68" t="s">
        <v>16</v>
      </c>
      <c r="O412" s="68" t="s">
        <v>15</v>
      </c>
      <c r="P412" s="16" t="s">
        <v>292</v>
      </c>
      <c r="Q412" s="69" t="s">
        <v>1415</v>
      </c>
      <c r="R412" s="16"/>
      <c r="S412" s="16"/>
      <c r="T412" s="16"/>
      <c r="U412" s="16"/>
      <c r="V412" s="16"/>
      <c r="W412" s="16"/>
      <c r="X412" s="16"/>
      <c r="Y412" s="16"/>
      <c r="Z412" s="16"/>
      <c r="AA412" s="16"/>
      <c r="AB412" s="16"/>
      <c r="AC412" s="16"/>
      <c r="AD412" s="16"/>
      <c r="AE412" s="16"/>
      <c r="AF412" s="16"/>
      <c r="AG412" s="16"/>
      <c r="AH412" s="16"/>
      <c r="AI412" s="16"/>
      <c r="AJ412" s="16"/>
      <c r="AK412" s="16"/>
    </row>
    <row r="413" ht="15.75" customHeight="1">
      <c r="A413" s="73">
        <v>44664.382020868055</v>
      </c>
      <c r="B413" s="16" t="s">
        <v>21</v>
      </c>
      <c r="C413" s="67" t="s">
        <v>10</v>
      </c>
      <c r="D413" s="68" t="s">
        <v>44</v>
      </c>
      <c r="E413" s="16" t="s">
        <v>159</v>
      </c>
      <c r="F413" s="16" t="s">
        <v>278</v>
      </c>
      <c r="G413" s="71" t="s">
        <v>23</v>
      </c>
      <c r="H413" s="16" t="s">
        <v>338</v>
      </c>
      <c r="I413" s="16" t="s">
        <v>15</v>
      </c>
      <c r="J413" s="68" t="s">
        <v>13</v>
      </c>
      <c r="K413" s="68" t="s">
        <v>13</v>
      </c>
      <c r="L413" s="16" t="s">
        <v>1416</v>
      </c>
      <c r="M413" s="16" t="s">
        <v>574</v>
      </c>
      <c r="N413" s="68" t="s">
        <v>24</v>
      </c>
      <c r="O413" s="68" t="s">
        <v>15</v>
      </c>
      <c r="P413" s="16" t="s">
        <v>156</v>
      </c>
      <c r="Q413" s="69" t="s">
        <v>574</v>
      </c>
      <c r="R413" s="16"/>
      <c r="S413" s="16"/>
      <c r="T413" s="16"/>
      <c r="U413" s="16"/>
      <c r="V413" s="16"/>
      <c r="W413" s="16"/>
      <c r="X413" s="16"/>
      <c r="Y413" s="16"/>
      <c r="Z413" s="16"/>
      <c r="AA413" s="16"/>
      <c r="AB413" s="16"/>
      <c r="AC413" s="16"/>
      <c r="AD413" s="16"/>
      <c r="AE413" s="16"/>
      <c r="AF413" s="16"/>
      <c r="AG413" s="16"/>
      <c r="AH413" s="16"/>
      <c r="AI413" s="16"/>
      <c r="AJ413" s="16"/>
      <c r="AK413" s="16"/>
    </row>
    <row r="414" ht="15.75" customHeight="1">
      <c r="A414" s="73">
        <v>44664.531655914354</v>
      </c>
      <c r="B414" s="16" t="s">
        <v>9</v>
      </c>
      <c r="C414" s="67" t="s">
        <v>10</v>
      </c>
      <c r="D414" s="68" t="s">
        <v>11</v>
      </c>
      <c r="E414" s="16" t="s">
        <v>190</v>
      </c>
      <c r="F414" s="16" t="s">
        <v>561</v>
      </c>
      <c r="G414" s="71" t="s">
        <v>34</v>
      </c>
      <c r="H414" s="16" t="s">
        <v>1417</v>
      </c>
      <c r="I414" s="16" t="s">
        <v>16</v>
      </c>
      <c r="J414" s="71" t="s">
        <v>41</v>
      </c>
      <c r="K414" s="71" t="s">
        <v>14</v>
      </c>
      <c r="L414" s="16" t="s">
        <v>181</v>
      </c>
      <c r="M414" s="16" t="s">
        <v>1418</v>
      </c>
      <c r="N414" s="68" t="s">
        <v>15</v>
      </c>
      <c r="O414" s="68" t="s">
        <v>15</v>
      </c>
      <c r="P414" s="16" t="s">
        <v>552</v>
      </c>
      <c r="Q414" s="30" t="s">
        <v>1419</v>
      </c>
      <c r="R414" s="30"/>
      <c r="S414" s="30"/>
      <c r="T414" s="30"/>
      <c r="U414" s="30"/>
      <c r="V414" s="30"/>
      <c r="W414" s="16"/>
      <c r="X414" s="16"/>
      <c r="Y414" s="16"/>
      <c r="Z414" s="16"/>
      <c r="AA414" s="16"/>
      <c r="AB414" s="16"/>
      <c r="AC414" s="16"/>
      <c r="AD414" s="16"/>
      <c r="AE414" s="16"/>
      <c r="AF414" s="16"/>
      <c r="AG414" s="16"/>
      <c r="AH414" s="16"/>
      <c r="AI414" s="16"/>
      <c r="AJ414" s="16"/>
      <c r="AK414" s="16"/>
    </row>
    <row r="415" ht="15.75" customHeight="1">
      <c r="A415" s="73">
        <v>44664.53167394676</v>
      </c>
      <c r="B415" s="16" t="s">
        <v>9</v>
      </c>
      <c r="C415" s="67" t="s">
        <v>10</v>
      </c>
      <c r="D415" s="68" t="s">
        <v>11</v>
      </c>
      <c r="E415" s="16" t="s">
        <v>199</v>
      </c>
      <c r="F415" s="16" t="s">
        <v>47</v>
      </c>
      <c r="G415" s="71" t="s">
        <v>34</v>
      </c>
      <c r="H415" s="16" t="s">
        <v>1417</v>
      </c>
      <c r="I415" s="16" t="s">
        <v>15</v>
      </c>
      <c r="J415" s="71" t="s">
        <v>14</v>
      </c>
      <c r="K415" s="71" t="s">
        <v>23</v>
      </c>
      <c r="L415" s="16" t="s">
        <v>196</v>
      </c>
      <c r="M415" s="16" t="s">
        <v>1420</v>
      </c>
      <c r="N415" s="68" t="s">
        <v>16</v>
      </c>
      <c r="O415" s="68" t="s">
        <v>16</v>
      </c>
      <c r="P415" s="16" t="s">
        <v>240</v>
      </c>
      <c r="Q415" s="69" t="s">
        <v>1421</v>
      </c>
      <c r="R415" s="16"/>
      <c r="S415" s="16"/>
      <c r="T415" s="16"/>
      <c r="U415" s="16"/>
      <c r="V415" s="16"/>
      <c r="W415" s="16"/>
      <c r="X415" s="16"/>
      <c r="Y415" s="16"/>
      <c r="Z415" s="16"/>
      <c r="AA415" s="16"/>
      <c r="AB415" s="16"/>
      <c r="AC415" s="16"/>
      <c r="AD415" s="16"/>
      <c r="AE415" s="16"/>
      <c r="AF415" s="16"/>
      <c r="AG415" s="16"/>
      <c r="AH415" s="16"/>
      <c r="AI415" s="16"/>
      <c r="AJ415" s="16"/>
      <c r="AK415" s="16"/>
    </row>
    <row r="416" ht="15.75" customHeight="1">
      <c r="A416" s="73">
        <v>44664.53241295139</v>
      </c>
      <c r="B416" s="16" t="s">
        <v>21</v>
      </c>
      <c r="C416" s="67" t="s">
        <v>10</v>
      </c>
      <c r="D416" s="68" t="s">
        <v>30</v>
      </c>
      <c r="E416" s="16" t="s">
        <v>682</v>
      </c>
      <c r="F416" s="16" t="s">
        <v>236</v>
      </c>
      <c r="G416" s="74">
        <v>0.0</v>
      </c>
      <c r="H416" s="16" t="s">
        <v>1422</v>
      </c>
      <c r="I416" s="16" t="s">
        <v>16</v>
      </c>
      <c r="J416" s="71" t="s">
        <v>23</v>
      </c>
      <c r="K416" s="74">
        <v>0.0</v>
      </c>
      <c r="L416" s="16" t="s">
        <v>1423</v>
      </c>
      <c r="M416" s="16" t="s">
        <v>1424</v>
      </c>
      <c r="N416" s="68" t="s">
        <v>16</v>
      </c>
      <c r="O416" s="68" t="s">
        <v>16</v>
      </c>
      <c r="P416" s="16" t="s">
        <v>315</v>
      </c>
      <c r="Q416" s="69" t="s">
        <v>225</v>
      </c>
      <c r="R416" s="16"/>
      <c r="S416" s="16"/>
      <c r="T416" s="16"/>
      <c r="U416" s="16"/>
      <c r="V416" s="16"/>
      <c r="W416" s="16"/>
      <c r="X416" s="16"/>
      <c r="Y416" s="16"/>
      <c r="Z416" s="16"/>
      <c r="AA416" s="16"/>
      <c r="AB416" s="16"/>
      <c r="AC416" s="16"/>
      <c r="AD416" s="16"/>
      <c r="AE416" s="16"/>
      <c r="AF416" s="16"/>
      <c r="AG416" s="16"/>
      <c r="AH416" s="16"/>
      <c r="AI416" s="16"/>
      <c r="AJ416" s="16"/>
      <c r="AK416" s="16"/>
    </row>
    <row r="417" ht="15.75" customHeight="1">
      <c r="A417" s="73">
        <v>44664.53272516203</v>
      </c>
      <c r="B417" s="16" t="s">
        <v>21</v>
      </c>
      <c r="C417" s="67" t="s">
        <v>10</v>
      </c>
      <c r="D417" s="68" t="s">
        <v>11</v>
      </c>
      <c r="E417" s="16" t="s">
        <v>199</v>
      </c>
      <c r="F417" s="16" t="s">
        <v>42</v>
      </c>
      <c r="G417" s="74">
        <v>0.0</v>
      </c>
      <c r="H417" s="16" t="s">
        <v>1425</v>
      </c>
      <c r="I417" s="16" t="s">
        <v>16</v>
      </c>
      <c r="J417" s="71" t="s">
        <v>23</v>
      </c>
      <c r="K417" s="71" t="s">
        <v>14</v>
      </c>
      <c r="L417" s="16" t="s">
        <v>238</v>
      </c>
      <c r="M417" s="16" t="s">
        <v>1425</v>
      </c>
      <c r="N417" s="68" t="s">
        <v>16</v>
      </c>
      <c r="O417" s="68" t="s">
        <v>15</v>
      </c>
      <c r="P417" s="16" t="s">
        <v>263</v>
      </c>
      <c r="Q417" s="30" t="s">
        <v>268</v>
      </c>
      <c r="R417" s="30"/>
      <c r="S417" s="30"/>
      <c r="T417" s="16"/>
      <c r="U417" s="16"/>
      <c r="V417" s="16"/>
      <c r="W417" s="16"/>
      <c r="X417" s="16"/>
      <c r="Y417" s="16"/>
      <c r="Z417" s="16"/>
      <c r="AA417" s="16"/>
      <c r="AB417" s="16"/>
      <c r="AC417" s="16"/>
      <c r="AD417" s="16"/>
      <c r="AE417" s="16"/>
      <c r="AF417" s="16"/>
      <c r="AG417" s="16"/>
      <c r="AH417" s="16"/>
      <c r="AI417" s="16"/>
      <c r="AJ417" s="16"/>
      <c r="AK417" s="16"/>
    </row>
    <row r="418" ht="15.75" customHeight="1">
      <c r="A418" s="73">
        <v>44664.532771087965</v>
      </c>
      <c r="B418" s="16" t="s">
        <v>21</v>
      </c>
      <c r="C418" s="67" t="s">
        <v>10</v>
      </c>
      <c r="D418" s="68" t="s">
        <v>11</v>
      </c>
      <c r="E418" s="16" t="s">
        <v>309</v>
      </c>
      <c r="F418" s="16" t="s">
        <v>39</v>
      </c>
      <c r="G418" s="74">
        <v>0.0</v>
      </c>
      <c r="H418" s="16" t="s">
        <v>1426</v>
      </c>
      <c r="I418" s="16" t="s">
        <v>175</v>
      </c>
      <c r="J418" s="68" t="s">
        <v>13</v>
      </c>
      <c r="K418" s="74">
        <v>0.0</v>
      </c>
      <c r="L418" s="16" t="s">
        <v>232</v>
      </c>
      <c r="M418" s="16" t="s">
        <v>1427</v>
      </c>
      <c r="N418" s="68" t="s">
        <v>15</v>
      </c>
      <c r="O418" s="68" t="s">
        <v>15</v>
      </c>
      <c r="P418" s="16" t="s">
        <v>194</v>
      </c>
      <c r="Q418" s="69" t="s">
        <v>935</v>
      </c>
      <c r="R418" s="16"/>
      <c r="S418" s="16"/>
      <c r="T418" s="16"/>
      <c r="U418" s="16"/>
      <c r="V418" s="16"/>
      <c r="W418" s="16"/>
      <c r="X418" s="16"/>
      <c r="Y418" s="16"/>
      <c r="Z418" s="16"/>
      <c r="AA418" s="16"/>
      <c r="AB418" s="16"/>
      <c r="AC418" s="16"/>
      <c r="AD418" s="16"/>
      <c r="AE418" s="16"/>
      <c r="AF418" s="16"/>
      <c r="AG418" s="16"/>
      <c r="AH418" s="16"/>
      <c r="AI418" s="16"/>
      <c r="AJ418" s="16"/>
      <c r="AK418" s="16"/>
    </row>
    <row r="419" ht="15.75" customHeight="1">
      <c r="A419" s="73">
        <v>44664.53293862268</v>
      </c>
      <c r="B419" s="16" t="s">
        <v>21</v>
      </c>
      <c r="C419" s="67" t="s">
        <v>10</v>
      </c>
      <c r="D419" s="68" t="s">
        <v>30</v>
      </c>
      <c r="E419" s="16" t="s">
        <v>190</v>
      </c>
      <c r="F419" s="16" t="s">
        <v>236</v>
      </c>
      <c r="G419" s="74">
        <v>0.0</v>
      </c>
      <c r="H419" s="16" t="s">
        <v>558</v>
      </c>
      <c r="I419" s="16" t="s">
        <v>16</v>
      </c>
      <c r="J419" s="71" t="s">
        <v>41</v>
      </c>
      <c r="K419" s="71" t="s">
        <v>41</v>
      </c>
      <c r="L419" s="16" t="s">
        <v>226</v>
      </c>
      <c r="M419" s="16" t="s">
        <v>558</v>
      </c>
      <c r="N419" s="68" t="s">
        <v>16</v>
      </c>
      <c r="O419" s="68" t="s">
        <v>16</v>
      </c>
      <c r="P419" s="16" t="s">
        <v>315</v>
      </c>
      <c r="Q419" s="30" t="s">
        <v>268</v>
      </c>
      <c r="R419" s="30"/>
      <c r="S419" s="16"/>
      <c r="T419" s="16"/>
      <c r="U419" s="16"/>
      <c r="V419" s="16"/>
      <c r="W419" s="16"/>
      <c r="X419" s="16"/>
      <c r="Y419" s="16"/>
      <c r="Z419" s="16"/>
      <c r="AA419" s="16"/>
      <c r="AB419" s="16"/>
      <c r="AC419" s="16"/>
      <c r="AD419" s="16"/>
      <c r="AE419" s="16"/>
      <c r="AF419" s="16"/>
      <c r="AG419" s="16"/>
      <c r="AH419" s="16"/>
      <c r="AI419" s="16"/>
      <c r="AJ419" s="16"/>
      <c r="AK419" s="16"/>
    </row>
    <row r="420" ht="15.75" customHeight="1">
      <c r="A420" s="73">
        <v>44664.53294822917</v>
      </c>
      <c r="B420" s="16" t="s">
        <v>21</v>
      </c>
      <c r="C420" s="67" t="s">
        <v>10</v>
      </c>
      <c r="D420" s="68" t="s">
        <v>30</v>
      </c>
      <c r="E420" s="16" t="s">
        <v>199</v>
      </c>
      <c r="F420" s="16" t="s">
        <v>318</v>
      </c>
      <c r="G420" s="71" t="s">
        <v>23</v>
      </c>
      <c r="H420" s="16" t="s">
        <v>1428</v>
      </c>
      <c r="I420" s="16" t="s">
        <v>175</v>
      </c>
      <c r="J420" s="71" t="s">
        <v>41</v>
      </c>
      <c r="K420" s="68" t="s">
        <v>13</v>
      </c>
      <c r="L420" s="16" t="s">
        <v>238</v>
      </c>
      <c r="M420" s="16" t="s">
        <v>1428</v>
      </c>
      <c r="N420" s="68" t="s">
        <v>15</v>
      </c>
      <c r="O420" s="68" t="s">
        <v>15</v>
      </c>
      <c r="P420" s="16" t="s">
        <v>240</v>
      </c>
      <c r="Q420" s="69" t="s">
        <v>198</v>
      </c>
      <c r="R420" s="16"/>
      <c r="S420" s="16"/>
      <c r="T420" s="16"/>
      <c r="U420" s="16"/>
      <c r="V420" s="16"/>
      <c r="W420" s="16"/>
      <c r="X420" s="16"/>
      <c r="Y420" s="16"/>
      <c r="Z420" s="16"/>
      <c r="AA420" s="16"/>
      <c r="AB420" s="16"/>
      <c r="AC420" s="16"/>
      <c r="AD420" s="16"/>
      <c r="AE420" s="16"/>
      <c r="AF420" s="16"/>
      <c r="AG420" s="16"/>
      <c r="AH420" s="16"/>
      <c r="AI420" s="16"/>
      <c r="AJ420" s="16"/>
      <c r="AK420" s="16"/>
    </row>
    <row r="421" ht="15.75" customHeight="1">
      <c r="A421" s="73">
        <v>44664.53296822916</v>
      </c>
      <c r="B421" s="16" t="s">
        <v>21</v>
      </c>
      <c r="C421" s="67" t="s">
        <v>10</v>
      </c>
      <c r="D421" s="68" t="s">
        <v>11</v>
      </c>
      <c r="E421" s="16" t="s">
        <v>199</v>
      </c>
      <c r="F421" s="16" t="s">
        <v>472</v>
      </c>
      <c r="G421" s="71" t="s">
        <v>12</v>
      </c>
      <c r="H421" s="16" t="s">
        <v>175</v>
      </c>
      <c r="I421" s="16" t="s">
        <v>175</v>
      </c>
      <c r="J421" s="71" t="s">
        <v>23</v>
      </c>
      <c r="K421" s="71" t="s">
        <v>14</v>
      </c>
      <c r="L421" s="16" t="s">
        <v>181</v>
      </c>
      <c r="M421" s="16" t="s">
        <v>1429</v>
      </c>
      <c r="N421" s="68" t="s">
        <v>16</v>
      </c>
      <c r="O421" s="68" t="s">
        <v>15</v>
      </c>
      <c r="P421" s="16" t="s">
        <v>640</v>
      </c>
      <c r="Q421" s="69" t="s">
        <v>198</v>
      </c>
      <c r="R421" s="16"/>
      <c r="S421" s="16"/>
      <c r="T421" s="16"/>
      <c r="U421" s="16"/>
      <c r="V421" s="16"/>
      <c r="W421" s="16"/>
      <c r="X421" s="16"/>
      <c r="Y421" s="16"/>
      <c r="Z421" s="16"/>
      <c r="AA421" s="16"/>
      <c r="AB421" s="16"/>
      <c r="AC421" s="16"/>
      <c r="AD421" s="16"/>
      <c r="AE421" s="16"/>
      <c r="AF421" s="16"/>
      <c r="AG421" s="16"/>
      <c r="AH421" s="16"/>
      <c r="AI421" s="16"/>
      <c r="AJ421" s="16"/>
      <c r="AK421" s="16"/>
    </row>
    <row r="422" ht="15.75" customHeight="1">
      <c r="A422" s="73">
        <v>44664.533035162036</v>
      </c>
      <c r="B422" s="16" t="s">
        <v>21</v>
      </c>
      <c r="C422" s="67" t="s">
        <v>10</v>
      </c>
      <c r="D422" s="68" t="s">
        <v>30</v>
      </c>
      <c r="E422" s="16" t="s">
        <v>190</v>
      </c>
      <c r="F422" s="16" t="s">
        <v>39</v>
      </c>
      <c r="G422" s="71" t="s">
        <v>34</v>
      </c>
      <c r="H422" s="16" t="s">
        <v>1430</v>
      </c>
      <c r="I422" s="16" t="s">
        <v>15</v>
      </c>
      <c r="J422" s="71" t="s">
        <v>41</v>
      </c>
      <c r="K422" s="68" t="s">
        <v>13</v>
      </c>
      <c r="L422" s="16" t="s">
        <v>1431</v>
      </c>
      <c r="M422" s="16" t="s">
        <v>1432</v>
      </c>
      <c r="N422" s="68" t="s">
        <v>16</v>
      </c>
      <c r="O422" s="68" t="s">
        <v>16</v>
      </c>
      <c r="P422" s="16" t="s">
        <v>1218</v>
      </c>
      <c r="Q422" s="69" t="s">
        <v>1433</v>
      </c>
      <c r="R422" s="16"/>
      <c r="S422" s="16"/>
      <c r="T422" s="16"/>
      <c r="U422" s="16"/>
      <c r="V422" s="16"/>
      <c r="W422" s="16"/>
      <c r="X422" s="16"/>
      <c r="Y422" s="16"/>
      <c r="Z422" s="16"/>
      <c r="AA422" s="16"/>
      <c r="AB422" s="16"/>
      <c r="AC422" s="16"/>
      <c r="AD422" s="16"/>
      <c r="AE422" s="16"/>
      <c r="AF422" s="16"/>
      <c r="AG422" s="16"/>
      <c r="AH422" s="16"/>
      <c r="AI422" s="16"/>
      <c r="AJ422" s="16"/>
      <c r="AK422" s="16"/>
    </row>
    <row r="423" ht="15.75" customHeight="1">
      <c r="A423" s="73">
        <v>44664.53340208333</v>
      </c>
      <c r="B423" s="16" t="s">
        <v>21</v>
      </c>
      <c r="C423" s="67" t="s">
        <v>10</v>
      </c>
      <c r="D423" s="68" t="s">
        <v>30</v>
      </c>
      <c r="E423" s="16" t="s">
        <v>258</v>
      </c>
      <c r="F423" s="16" t="s">
        <v>627</v>
      </c>
      <c r="G423" s="74">
        <v>0.0</v>
      </c>
      <c r="H423" s="16" t="s">
        <v>175</v>
      </c>
      <c r="I423" s="16" t="s">
        <v>16</v>
      </c>
      <c r="J423" s="71" t="s">
        <v>41</v>
      </c>
      <c r="K423" s="71" t="s">
        <v>14</v>
      </c>
      <c r="L423" s="16" t="s">
        <v>706</v>
      </c>
      <c r="M423" s="16" t="s">
        <v>1434</v>
      </c>
      <c r="N423" s="68" t="s">
        <v>15</v>
      </c>
      <c r="O423" s="68" t="s">
        <v>16</v>
      </c>
      <c r="P423" s="16" t="s">
        <v>292</v>
      </c>
      <c r="Q423" s="69" t="s">
        <v>175</v>
      </c>
      <c r="R423" s="16"/>
      <c r="S423" s="16"/>
      <c r="T423" s="16"/>
      <c r="U423" s="16"/>
      <c r="V423" s="16"/>
      <c r="W423" s="16"/>
      <c r="X423" s="16"/>
      <c r="Y423" s="16"/>
      <c r="Z423" s="16"/>
      <c r="AA423" s="16"/>
      <c r="AB423" s="16"/>
      <c r="AC423" s="16"/>
      <c r="AD423" s="16"/>
      <c r="AE423" s="16"/>
      <c r="AF423" s="16"/>
      <c r="AG423" s="16"/>
      <c r="AH423" s="16"/>
      <c r="AI423" s="16"/>
      <c r="AJ423" s="16"/>
      <c r="AK423" s="16"/>
    </row>
    <row r="424" ht="15.75" customHeight="1">
      <c r="A424" s="73">
        <v>44664.533501655096</v>
      </c>
      <c r="B424" s="16" t="s">
        <v>21</v>
      </c>
      <c r="C424" s="67" t="s">
        <v>10</v>
      </c>
      <c r="D424" s="68" t="s">
        <v>30</v>
      </c>
      <c r="E424" s="16" t="s">
        <v>199</v>
      </c>
      <c r="F424" s="16" t="s">
        <v>236</v>
      </c>
      <c r="G424" s="74">
        <v>0.0</v>
      </c>
      <c r="H424" s="16" t="s">
        <v>476</v>
      </c>
      <c r="I424" s="16" t="s">
        <v>175</v>
      </c>
      <c r="J424" s="71" t="s">
        <v>41</v>
      </c>
      <c r="K424" s="71" t="s">
        <v>23</v>
      </c>
      <c r="L424" s="16" t="s">
        <v>238</v>
      </c>
      <c r="M424" s="16" t="s">
        <v>476</v>
      </c>
      <c r="N424" s="68" t="s">
        <v>16</v>
      </c>
      <c r="O424" s="68" t="s">
        <v>16</v>
      </c>
      <c r="P424" s="16" t="s">
        <v>298</v>
      </c>
      <c r="Q424" s="69" t="s">
        <v>1435</v>
      </c>
      <c r="R424" s="16"/>
      <c r="S424" s="16"/>
      <c r="T424" s="16"/>
      <c r="U424" s="16"/>
      <c r="V424" s="16"/>
      <c r="W424" s="16"/>
      <c r="X424" s="16"/>
      <c r="Y424" s="16"/>
      <c r="Z424" s="16"/>
      <c r="AA424" s="16"/>
      <c r="AB424" s="16"/>
      <c r="AC424" s="16"/>
      <c r="AD424" s="16"/>
      <c r="AE424" s="16"/>
      <c r="AF424" s="16"/>
      <c r="AG424" s="30"/>
      <c r="AH424" s="16"/>
      <c r="AI424" s="16"/>
      <c r="AJ424" s="16"/>
      <c r="AK424" s="16"/>
    </row>
    <row r="425" ht="15.75" customHeight="1">
      <c r="A425" s="73">
        <v>44664.53364097222</v>
      </c>
      <c r="B425" s="16" t="s">
        <v>21</v>
      </c>
      <c r="C425" s="67" t="s">
        <v>10</v>
      </c>
      <c r="D425" s="68" t="s">
        <v>1436</v>
      </c>
      <c r="E425" s="16" t="s">
        <v>190</v>
      </c>
      <c r="F425" s="16" t="s">
        <v>39</v>
      </c>
      <c r="G425" s="71" t="s">
        <v>12</v>
      </c>
      <c r="H425" s="16" t="s">
        <v>1437</v>
      </c>
      <c r="I425" s="16" t="s">
        <v>175</v>
      </c>
      <c r="J425" s="68" t="s">
        <v>13</v>
      </c>
      <c r="K425" s="71" t="s">
        <v>41</v>
      </c>
      <c r="L425" s="16" t="s">
        <v>498</v>
      </c>
      <c r="M425" s="16" t="s">
        <v>1438</v>
      </c>
      <c r="N425" s="68" t="s">
        <v>16</v>
      </c>
      <c r="O425" s="68" t="s">
        <v>15</v>
      </c>
      <c r="P425" s="16" t="s">
        <v>1439</v>
      </c>
      <c r="Q425" s="69" t="s">
        <v>1437</v>
      </c>
      <c r="R425" s="16"/>
      <c r="S425" s="16"/>
      <c r="T425" s="16"/>
      <c r="U425" s="16"/>
      <c r="V425" s="16"/>
      <c r="W425" s="16"/>
      <c r="X425" s="16"/>
      <c r="Y425" s="16"/>
      <c r="Z425" s="16"/>
      <c r="AA425" s="16"/>
      <c r="AB425" s="16"/>
      <c r="AC425" s="16"/>
      <c r="AD425" s="16"/>
      <c r="AE425" s="16"/>
      <c r="AF425" s="16"/>
      <c r="AG425" s="30"/>
      <c r="AH425" s="16"/>
      <c r="AI425" s="16"/>
      <c r="AJ425" s="16"/>
      <c r="AK425" s="16"/>
    </row>
    <row r="426" ht="15.75" customHeight="1">
      <c r="A426" s="73">
        <v>44664.53366511574</v>
      </c>
      <c r="B426" s="16" t="s">
        <v>21</v>
      </c>
      <c r="C426" s="67" t="s">
        <v>10</v>
      </c>
      <c r="D426" s="68" t="s">
        <v>30</v>
      </c>
      <c r="E426" s="16" t="s">
        <v>190</v>
      </c>
      <c r="F426" s="16" t="s">
        <v>1440</v>
      </c>
      <c r="G426" s="74">
        <v>0.0</v>
      </c>
      <c r="H426" s="16" t="s">
        <v>1441</v>
      </c>
      <c r="I426" s="16" t="s">
        <v>15</v>
      </c>
      <c r="J426" s="71" t="s">
        <v>14</v>
      </c>
      <c r="K426" s="68" t="s">
        <v>13</v>
      </c>
      <c r="L426" s="16" t="s">
        <v>181</v>
      </c>
      <c r="M426" s="16" t="s">
        <v>1442</v>
      </c>
      <c r="N426" s="68" t="s">
        <v>24</v>
      </c>
      <c r="O426" s="68" t="s">
        <v>16</v>
      </c>
      <c r="P426" s="16" t="s">
        <v>164</v>
      </c>
      <c r="Q426" s="69" t="s">
        <v>198</v>
      </c>
      <c r="R426" s="16"/>
      <c r="S426" s="16"/>
      <c r="T426" s="16"/>
      <c r="U426" s="16"/>
      <c r="V426" s="16"/>
      <c r="W426" s="16"/>
      <c r="X426" s="16"/>
      <c r="Y426" s="16"/>
      <c r="Z426" s="16"/>
      <c r="AA426" s="16"/>
      <c r="AB426" s="16"/>
      <c r="AC426" s="16"/>
      <c r="AD426" s="16"/>
      <c r="AE426" s="16"/>
      <c r="AF426" s="16"/>
      <c r="AG426" s="16"/>
      <c r="AH426" s="30"/>
      <c r="AI426" s="30"/>
      <c r="AJ426" s="30"/>
      <c r="AK426" s="16"/>
    </row>
    <row r="427" ht="15.75" customHeight="1">
      <c r="A427" s="73">
        <v>44664.533735069446</v>
      </c>
      <c r="B427" s="16" t="s">
        <v>21</v>
      </c>
      <c r="C427" s="67" t="s">
        <v>10</v>
      </c>
      <c r="D427" s="68" t="s">
        <v>30</v>
      </c>
      <c r="E427" s="16" t="s">
        <v>190</v>
      </c>
      <c r="F427" s="16" t="s">
        <v>236</v>
      </c>
      <c r="G427" s="74">
        <v>0.0</v>
      </c>
      <c r="H427" s="16" t="s">
        <v>776</v>
      </c>
      <c r="I427" s="16" t="s">
        <v>175</v>
      </c>
      <c r="J427" s="74">
        <v>0.0</v>
      </c>
      <c r="K427" s="68" t="s">
        <v>13</v>
      </c>
      <c r="L427" s="16" t="s">
        <v>238</v>
      </c>
      <c r="M427" s="16" t="s">
        <v>1443</v>
      </c>
      <c r="N427" s="68" t="s">
        <v>15</v>
      </c>
      <c r="O427" s="68" t="s">
        <v>15</v>
      </c>
      <c r="P427" s="16" t="s">
        <v>178</v>
      </c>
      <c r="Q427" s="69" t="s">
        <v>268</v>
      </c>
      <c r="R427" s="16"/>
      <c r="S427" s="16"/>
      <c r="T427" s="16"/>
      <c r="U427" s="16"/>
      <c r="V427" s="16"/>
      <c r="W427" s="16"/>
      <c r="X427" s="16"/>
      <c r="Y427" s="16"/>
      <c r="Z427" s="16"/>
      <c r="AA427" s="16"/>
      <c r="AB427" s="16"/>
      <c r="AC427" s="16"/>
      <c r="AD427" s="16"/>
      <c r="AE427" s="16"/>
      <c r="AF427" s="16"/>
      <c r="AG427" s="30"/>
      <c r="AH427" s="16"/>
      <c r="AI427" s="16"/>
      <c r="AJ427" s="16"/>
      <c r="AK427" s="16"/>
    </row>
    <row r="428" ht="15.75" customHeight="1">
      <c r="A428" s="73">
        <v>44664.53389910879</v>
      </c>
      <c r="B428" s="16" t="s">
        <v>21</v>
      </c>
      <c r="C428" s="67" t="s">
        <v>10</v>
      </c>
      <c r="D428" s="68" t="s">
        <v>30</v>
      </c>
      <c r="E428" s="16" t="s">
        <v>190</v>
      </c>
      <c r="F428" s="16" t="s">
        <v>753</v>
      </c>
      <c r="G428" s="74">
        <v>0.0</v>
      </c>
      <c r="H428" s="16" t="s">
        <v>1444</v>
      </c>
      <c r="I428" s="16" t="s">
        <v>15</v>
      </c>
      <c r="J428" s="71" t="s">
        <v>23</v>
      </c>
      <c r="K428" s="71" t="s">
        <v>41</v>
      </c>
      <c r="L428" s="16" t="s">
        <v>196</v>
      </c>
      <c r="M428" s="16" t="s">
        <v>1445</v>
      </c>
      <c r="N428" s="68" t="s">
        <v>16</v>
      </c>
      <c r="O428" s="68" t="s">
        <v>15</v>
      </c>
      <c r="P428" s="16" t="s">
        <v>292</v>
      </c>
      <c r="Q428" s="69" t="s">
        <v>1446</v>
      </c>
      <c r="R428" s="16"/>
      <c r="S428" s="16"/>
      <c r="T428" s="16"/>
      <c r="U428" s="16"/>
      <c r="V428" s="16"/>
      <c r="W428" s="16"/>
      <c r="X428" s="16"/>
      <c r="Y428" s="16"/>
      <c r="Z428" s="16"/>
      <c r="AA428" s="16"/>
      <c r="AB428" s="16"/>
      <c r="AC428" s="16"/>
      <c r="AD428" s="16"/>
      <c r="AE428" s="16"/>
      <c r="AF428" s="16"/>
      <c r="AG428" s="16"/>
      <c r="AH428" s="30"/>
      <c r="AI428" s="30"/>
      <c r="AJ428" s="30"/>
      <c r="AK428" s="16"/>
    </row>
    <row r="429" ht="15.75" customHeight="1">
      <c r="A429" s="73">
        <v>44664.535304641206</v>
      </c>
      <c r="B429" s="16" t="s">
        <v>21</v>
      </c>
      <c r="C429" s="67" t="s">
        <v>10</v>
      </c>
      <c r="D429" s="68" t="s">
        <v>11</v>
      </c>
      <c r="E429" s="16" t="s">
        <v>199</v>
      </c>
      <c r="F429" s="16" t="s">
        <v>540</v>
      </c>
      <c r="G429" s="71" t="s">
        <v>12</v>
      </c>
      <c r="H429" s="16" t="s">
        <v>1447</v>
      </c>
      <c r="I429" s="16" t="s">
        <v>175</v>
      </c>
      <c r="J429" s="68" t="s">
        <v>13</v>
      </c>
      <c r="K429" s="71" t="s">
        <v>14</v>
      </c>
      <c r="L429" s="16" t="s">
        <v>1448</v>
      </c>
      <c r="M429" s="16" t="s">
        <v>125</v>
      </c>
      <c r="N429" s="68" t="s">
        <v>24</v>
      </c>
      <c r="O429" s="68" t="s">
        <v>15</v>
      </c>
      <c r="P429" s="16" t="s">
        <v>194</v>
      </c>
      <c r="Q429" s="30" t="s">
        <v>1449</v>
      </c>
      <c r="R429" s="30"/>
      <c r="S429" s="30"/>
      <c r="T429" s="30"/>
      <c r="U429" s="30"/>
      <c r="V429" s="16"/>
      <c r="W429" s="16"/>
      <c r="X429" s="16"/>
      <c r="Y429" s="16"/>
      <c r="Z429" s="16"/>
      <c r="AA429" s="16"/>
      <c r="AB429" s="16"/>
      <c r="AC429" s="16"/>
      <c r="AD429" s="16"/>
      <c r="AE429" s="16"/>
      <c r="AF429" s="16"/>
      <c r="AG429" s="16"/>
      <c r="AH429" s="16"/>
      <c r="AI429" s="16"/>
      <c r="AJ429" s="16"/>
      <c r="AK429" s="16"/>
    </row>
    <row r="430" ht="15.75" customHeight="1">
      <c r="A430" s="73">
        <v>44664.535348391204</v>
      </c>
      <c r="B430" s="16" t="s">
        <v>21</v>
      </c>
      <c r="C430" s="67" t="s">
        <v>10</v>
      </c>
      <c r="D430" s="68" t="s">
        <v>30</v>
      </c>
      <c r="E430" s="16" t="s">
        <v>190</v>
      </c>
      <c r="F430" s="16" t="s">
        <v>39</v>
      </c>
      <c r="G430" s="74">
        <v>0.0</v>
      </c>
      <c r="H430" s="16" t="s">
        <v>1450</v>
      </c>
      <c r="I430" s="16" t="s">
        <v>175</v>
      </c>
      <c r="J430" s="71" t="s">
        <v>41</v>
      </c>
      <c r="K430" s="71" t="s">
        <v>14</v>
      </c>
      <c r="L430" s="16" t="s">
        <v>181</v>
      </c>
      <c r="M430" s="16" t="s">
        <v>1451</v>
      </c>
      <c r="N430" s="68" t="s">
        <v>16</v>
      </c>
      <c r="O430" s="68" t="s">
        <v>15</v>
      </c>
      <c r="P430" s="16" t="s">
        <v>568</v>
      </c>
      <c r="Q430" s="69" t="s">
        <v>1449</v>
      </c>
      <c r="R430" s="16"/>
      <c r="S430" s="16"/>
      <c r="T430" s="16"/>
      <c r="U430" s="16"/>
      <c r="V430" s="16"/>
      <c r="W430" s="16"/>
      <c r="X430" s="16"/>
      <c r="Y430" s="16"/>
      <c r="Z430" s="16"/>
      <c r="AA430" s="16"/>
      <c r="AB430" s="16"/>
      <c r="AC430" s="16"/>
      <c r="AD430" s="16"/>
      <c r="AE430" s="16"/>
      <c r="AF430" s="16"/>
      <c r="AG430" s="16"/>
      <c r="AH430" s="16"/>
      <c r="AI430" s="16"/>
      <c r="AJ430" s="16"/>
      <c r="AK430" s="16"/>
    </row>
    <row r="431" ht="15.75" customHeight="1">
      <c r="A431" s="73">
        <v>44664.53767100694</v>
      </c>
      <c r="B431" s="16" t="s">
        <v>9</v>
      </c>
      <c r="C431" s="67" t="s">
        <v>10</v>
      </c>
      <c r="D431" s="68" t="s">
        <v>11</v>
      </c>
      <c r="E431" s="16" t="s">
        <v>235</v>
      </c>
      <c r="F431" s="16" t="s">
        <v>278</v>
      </c>
      <c r="G431" s="71" t="s">
        <v>23</v>
      </c>
      <c r="H431" s="16" t="s">
        <v>1452</v>
      </c>
      <c r="I431" s="16" t="s">
        <v>175</v>
      </c>
      <c r="J431" s="71" t="s">
        <v>23</v>
      </c>
      <c r="K431" s="71" t="s">
        <v>23</v>
      </c>
      <c r="L431" s="16" t="s">
        <v>1453</v>
      </c>
      <c r="M431" s="16" t="s">
        <v>1454</v>
      </c>
      <c r="N431" s="68" t="s">
        <v>24</v>
      </c>
      <c r="O431" s="68" t="s">
        <v>16</v>
      </c>
      <c r="P431" s="16" t="s">
        <v>521</v>
      </c>
      <c r="Q431" s="69" t="s">
        <v>1455</v>
      </c>
      <c r="R431" s="16"/>
      <c r="S431" s="16"/>
      <c r="T431" s="16"/>
      <c r="U431" s="16"/>
      <c r="V431" s="16"/>
      <c r="W431" s="16"/>
      <c r="X431" s="16"/>
      <c r="Y431" s="16"/>
      <c r="Z431" s="16"/>
      <c r="AA431" s="16"/>
      <c r="AB431" s="16"/>
      <c r="AC431" s="16"/>
      <c r="AD431" s="16"/>
      <c r="AE431" s="16"/>
      <c r="AF431" s="16"/>
      <c r="AG431" s="16"/>
      <c r="AH431" s="16"/>
      <c r="AI431" s="16"/>
      <c r="AJ431" s="16"/>
      <c r="AK431" s="16"/>
    </row>
    <row r="432" ht="15.75" customHeight="1">
      <c r="A432" s="73">
        <v>44664.54223678241</v>
      </c>
      <c r="B432" s="16" t="s">
        <v>35</v>
      </c>
      <c r="C432" s="67" t="s">
        <v>10</v>
      </c>
      <c r="D432" s="68" t="s">
        <v>58</v>
      </c>
      <c r="E432" s="16" t="s">
        <v>190</v>
      </c>
      <c r="F432" s="16" t="s">
        <v>821</v>
      </c>
      <c r="G432" s="71" t="s">
        <v>34</v>
      </c>
      <c r="H432" s="16" t="s">
        <v>1456</v>
      </c>
      <c r="I432" s="16" t="s">
        <v>175</v>
      </c>
      <c r="J432" s="71" t="s">
        <v>23</v>
      </c>
      <c r="K432" s="68" t="s">
        <v>13</v>
      </c>
      <c r="L432" s="16" t="s">
        <v>300</v>
      </c>
      <c r="M432" s="16" t="s">
        <v>1457</v>
      </c>
      <c r="N432" s="68" t="s">
        <v>24</v>
      </c>
      <c r="O432" s="68" t="s">
        <v>15</v>
      </c>
      <c r="P432" s="16" t="s">
        <v>1458</v>
      </c>
      <c r="Q432" s="69" t="s">
        <v>1459</v>
      </c>
      <c r="R432" s="16"/>
      <c r="S432" s="16"/>
      <c r="T432" s="16"/>
      <c r="U432" s="16"/>
      <c r="V432" s="16"/>
      <c r="W432" s="16"/>
      <c r="X432" s="16"/>
      <c r="Y432" s="16"/>
      <c r="Z432" s="16"/>
      <c r="AA432" s="16"/>
      <c r="AB432" s="16"/>
      <c r="AC432" s="16"/>
      <c r="AD432" s="16"/>
      <c r="AE432" s="16"/>
      <c r="AF432" s="16"/>
      <c r="AG432" s="16"/>
      <c r="AH432" s="16"/>
      <c r="AI432" s="16"/>
      <c r="AJ432" s="16"/>
      <c r="AK432" s="16"/>
    </row>
    <row r="433" ht="15.75" customHeight="1">
      <c r="A433" s="73">
        <v>44664.54895337963</v>
      </c>
      <c r="B433" s="16" t="s">
        <v>21</v>
      </c>
      <c r="C433" s="67" t="s">
        <v>10</v>
      </c>
      <c r="D433" s="68" t="s">
        <v>30</v>
      </c>
      <c r="E433" s="16" t="s">
        <v>199</v>
      </c>
      <c r="F433" s="16" t="s">
        <v>39</v>
      </c>
      <c r="G433" s="71" t="s">
        <v>23</v>
      </c>
      <c r="H433" s="16" t="s">
        <v>1460</v>
      </c>
      <c r="I433" s="16" t="s">
        <v>16</v>
      </c>
      <c r="J433" s="68" t="s">
        <v>13</v>
      </c>
      <c r="K433" s="68" t="s">
        <v>13</v>
      </c>
      <c r="L433" s="16" t="s">
        <v>385</v>
      </c>
      <c r="M433" s="16" t="s">
        <v>1461</v>
      </c>
      <c r="N433" s="68" t="s">
        <v>15</v>
      </c>
      <c r="O433" s="68" t="s">
        <v>16</v>
      </c>
      <c r="P433" s="16" t="s">
        <v>156</v>
      </c>
      <c r="Q433" s="30" t="s">
        <v>1462</v>
      </c>
      <c r="R433" s="16"/>
      <c r="S433" s="16"/>
      <c r="T433" s="16"/>
      <c r="U433" s="16"/>
      <c r="V433" s="16"/>
      <c r="W433" s="16"/>
      <c r="X433" s="16"/>
      <c r="Y433" s="16"/>
      <c r="Z433" s="16"/>
      <c r="AA433" s="16"/>
      <c r="AB433" s="16"/>
      <c r="AC433" s="16"/>
      <c r="AD433" s="16"/>
      <c r="AE433" s="16"/>
      <c r="AF433" s="16"/>
      <c r="AG433" s="16"/>
      <c r="AH433" s="16"/>
      <c r="AI433" s="16"/>
      <c r="AJ433" s="16"/>
      <c r="AK433" s="16"/>
    </row>
    <row r="434" ht="15.75" customHeight="1">
      <c r="A434" s="73">
        <v>44662.52412261574</v>
      </c>
      <c r="B434" s="16" t="s">
        <v>9</v>
      </c>
      <c r="C434" s="67" t="s">
        <v>10</v>
      </c>
      <c r="D434" s="68" t="s">
        <v>30</v>
      </c>
      <c r="E434" s="16" t="s">
        <v>210</v>
      </c>
      <c r="F434" s="16" t="s">
        <v>1463</v>
      </c>
      <c r="G434" s="71" t="s">
        <v>23</v>
      </c>
      <c r="H434" s="16" t="s">
        <v>1464</v>
      </c>
      <c r="I434" s="16" t="s">
        <v>16</v>
      </c>
      <c r="J434" s="71" t="s">
        <v>41</v>
      </c>
      <c r="K434" s="71" t="s">
        <v>41</v>
      </c>
      <c r="L434" s="16" t="s">
        <v>1465</v>
      </c>
      <c r="M434" s="16" t="s">
        <v>1466</v>
      </c>
      <c r="N434" s="68" t="s">
        <v>16</v>
      </c>
      <c r="O434" s="68" t="s">
        <v>15</v>
      </c>
      <c r="P434" s="16" t="s">
        <v>298</v>
      </c>
      <c r="Q434" s="69" t="s">
        <v>525</v>
      </c>
      <c r="R434" s="16"/>
      <c r="S434" s="16"/>
      <c r="T434" s="16"/>
      <c r="U434" s="16"/>
      <c r="V434" s="16"/>
      <c r="W434" s="16"/>
      <c r="X434" s="16"/>
      <c r="Y434" s="16"/>
      <c r="Z434" s="16"/>
      <c r="AA434" s="16"/>
      <c r="AB434" s="16"/>
      <c r="AC434" s="16"/>
      <c r="AD434" s="16"/>
      <c r="AE434" s="16"/>
      <c r="AF434" s="16"/>
      <c r="AG434" s="16"/>
      <c r="AH434" s="16"/>
      <c r="AI434" s="16"/>
      <c r="AJ434" s="16"/>
      <c r="AK434" s="16"/>
    </row>
    <row r="435" ht="15.75" customHeight="1">
      <c r="A435" s="73">
        <v>44662.52981984954</v>
      </c>
      <c r="B435" s="16" t="s">
        <v>9</v>
      </c>
      <c r="C435" s="67" t="s">
        <v>10</v>
      </c>
      <c r="D435" s="68" t="s">
        <v>1467</v>
      </c>
      <c r="E435" s="16" t="s">
        <v>174</v>
      </c>
      <c r="F435" s="16" t="s">
        <v>389</v>
      </c>
      <c r="G435" s="71" t="s">
        <v>34</v>
      </c>
      <c r="H435" s="16" t="s">
        <v>1468</v>
      </c>
      <c r="I435" s="16" t="s">
        <v>16</v>
      </c>
      <c r="J435" s="71" t="s">
        <v>23</v>
      </c>
      <c r="K435" s="71" t="s">
        <v>23</v>
      </c>
      <c r="L435" s="16" t="s">
        <v>269</v>
      </c>
      <c r="M435" s="16" t="s">
        <v>1469</v>
      </c>
      <c r="N435" s="68" t="s">
        <v>16</v>
      </c>
      <c r="O435" s="68" t="s">
        <v>15</v>
      </c>
      <c r="P435" s="16" t="s">
        <v>298</v>
      </c>
      <c r="Q435" s="69" t="s">
        <v>1470</v>
      </c>
      <c r="R435" s="16"/>
      <c r="S435" s="16"/>
      <c r="T435" s="16"/>
      <c r="U435" s="16"/>
      <c r="V435" s="16"/>
      <c r="W435" s="16"/>
      <c r="X435" s="16"/>
      <c r="Y435" s="16"/>
      <c r="Z435" s="16"/>
      <c r="AA435" s="16"/>
      <c r="AB435" s="16"/>
      <c r="AC435" s="16"/>
      <c r="AD435" s="16"/>
      <c r="AE435" s="16"/>
      <c r="AF435" s="16"/>
      <c r="AG435" s="16"/>
      <c r="AH435" s="30"/>
      <c r="AI435" s="16"/>
      <c r="AJ435" s="16"/>
      <c r="AK435" s="16"/>
    </row>
    <row r="436" ht="15.75" customHeight="1">
      <c r="A436" s="73">
        <v>44662.52987387731</v>
      </c>
      <c r="B436" s="16" t="s">
        <v>21</v>
      </c>
      <c r="C436" s="67" t="s">
        <v>10</v>
      </c>
      <c r="D436" s="68" t="s">
        <v>1471</v>
      </c>
      <c r="E436" s="16" t="s">
        <v>210</v>
      </c>
      <c r="F436" s="16" t="s">
        <v>458</v>
      </c>
      <c r="G436" s="71" t="s">
        <v>23</v>
      </c>
      <c r="H436" s="16" t="s">
        <v>1472</v>
      </c>
      <c r="I436" s="16" t="s">
        <v>16</v>
      </c>
      <c r="J436" s="71" t="s">
        <v>41</v>
      </c>
      <c r="K436" s="71" t="s">
        <v>23</v>
      </c>
      <c r="L436" s="16" t="s">
        <v>27</v>
      </c>
      <c r="M436" s="16" t="s">
        <v>175</v>
      </c>
      <c r="N436" s="68" t="s">
        <v>16</v>
      </c>
      <c r="O436" s="68" t="s">
        <v>16</v>
      </c>
      <c r="P436" s="16" t="s">
        <v>194</v>
      </c>
      <c r="Q436" s="69" t="s">
        <v>1473</v>
      </c>
      <c r="R436" s="16"/>
      <c r="S436" s="16"/>
      <c r="T436" s="16"/>
      <c r="U436" s="16"/>
      <c r="V436" s="16"/>
      <c r="W436" s="16"/>
      <c r="X436" s="16"/>
      <c r="Y436" s="16"/>
      <c r="Z436" s="16"/>
      <c r="AA436" s="16"/>
      <c r="AB436" s="16"/>
      <c r="AC436" s="16"/>
      <c r="AD436" s="16"/>
      <c r="AE436" s="16"/>
      <c r="AF436" s="16"/>
      <c r="AG436" s="30"/>
      <c r="AH436" s="16"/>
      <c r="AI436" s="16"/>
      <c r="AJ436" s="16"/>
      <c r="AK436" s="16"/>
    </row>
    <row r="437" ht="15.75" customHeight="1">
      <c r="A437" s="73">
        <v>44662.570539479166</v>
      </c>
      <c r="B437" s="16" t="s">
        <v>9</v>
      </c>
      <c r="C437" s="67" t="s">
        <v>10</v>
      </c>
      <c r="D437" s="68" t="s">
        <v>30</v>
      </c>
      <c r="E437" s="16" t="s">
        <v>258</v>
      </c>
      <c r="F437" s="16" t="s">
        <v>39</v>
      </c>
      <c r="G437" s="74">
        <v>0.0</v>
      </c>
      <c r="H437" s="16" t="s">
        <v>1474</v>
      </c>
      <c r="I437" s="16" t="s">
        <v>16</v>
      </c>
      <c r="J437" s="71" t="s">
        <v>23</v>
      </c>
      <c r="K437" s="71" t="s">
        <v>41</v>
      </c>
      <c r="L437" s="16" t="s">
        <v>226</v>
      </c>
      <c r="M437" s="16" t="s">
        <v>225</v>
      </c>
      <c r="N437" s="68" t="s">
        <v>15</v>
      </c>
      <c r="O437" s="68" t="s">
        <v>15</v>
      </c>
      <c r="P437" s="16" t="s">
        <v>263</v>
      </c>
      <c r="Q437" s="69" t="s">
        <v>268</v>
      </c>
      <c r="R437" s="16"/>
      <c r="S437" s="16"/>
      <c r="T437" s="16"/>
      <c r="U437" s="16"/>
      <c r="V437" s="16"/>
      <c r="W437" s="16"/>
      <c r="X437" s="16"/>
      <c r="Y437" s="16"/>
      <c r="Z437" s="16"/>
      <c r="AA437" s="16"/>
      <c r="AB437" s="16"/>
      <c r="AC437" s="16"/>
      <c r="AD437" s="16"/>
      <c r="AE437" s="16"/>
      <c r="AF437" s="16"/>
      <c r="AG437" s="16"/>
      <c r="AH437" s="16"/>
      <c r="AI437" s="16"/>
      <c r="AJ437" s="16"/>
      <c r="AK437" s="16"/>
    </row>
    <row r="438" ht="15.75" customHeight="1">
      <c r="A438" s="73">
        <v>44662.58234716435</v>
      </c>
      <c r="B438" s="16" t="s">
        <v>9</v>
      </c>
      <c r="C438" s="67" t="s">
        <v>10</v>
      </c>
      <c r="D438" s="68" t="s">
        <v>30</v>
      </c>
      <c r="E438" s="16" t="s">
        <v>174</v>
      </c>
      <c r="F438" s="16" t="s">
        <v>195</v>
      </c>
      <c r="G438" s="74">
        <v>0.0</v>
      </c>
      <c r="H438" s="16" t="s">
        <v>1475</v>
      </c>
      <c r="I438" s="16" t="s">
        <v>16</v>
      </c>
      <c r="J438" s="71" t="s">
        <v>23</v>
      </c>
      <c r="K438" s="71" t="s">
        <v>41</v>
      </c>
      <c r="L438" s="16" t="s">
        <v>196</v>
      </c>
      <c r="M438" s="16" t="s">
        <v>1476</v>
      </c>
      <c r="N438" s="68" t="s">
        <v>24</v>
      </c>
      <c r="O438" s="68" t="s">
        <v>15</v>
      </c>
      <c r="P438" s="16" t="s">
        <v>178</v>
      </c>
      <c r="Q438" s="69" t="s">
        <v>1477</v>
      </c>
      <c r="R438" s="16"/>
      <c r="S438" s="16"/>
      <c r="T438" s="16"/>
      <c r="U438" s="16"/>
      <c r="V438" s="16"/>
      <c r="W438" s="16"/>
      <c r="X438" s="16"/>
      <c r="Y438" s="16"/>
      <c r="Z438" s="16"/>
      <c r="AA438" s="16"/>
      <c r="AB438" s="16"/>
      <c r="AC438" s="16"/>
      <c r="AD438" s="16"/>
      <c r="AE438" s="16"/>
      <c r="AF438" s="16"/>
      <c r="AG438" s="30"/>
      <c r="AH438" s="16"/>
      <c r="AI438" s="16"/>
      <c r="AJ438" s="16"/>
      <c r="AK438" s="16"/>
    </row>
    <row r="439" ht="15.75" customHeight="1">
      <c r="A439" s="73">
        <v>44662.59105940972</v>
      </c>
      <c r="B439" s="16" t="s">
        <v>21</v>
      </c>
      <c r="C439" s="67" t="s">
        <v>10</v>
      </c>
      <c r="D439" s="68" t="s">
        <v>30</v>
      </c>
      <c r="E439" s="16" t="s">
        <v>248</v>
      </c>
      <c r="F439" s="16" t="s">
        <v>928</v>
      </c>
      <c r="G439" s="74">
        <v>0.0</v>
      </c>
      <c r="H439" s="16" t="s">
        <v>1478</v>
      </c>
      <c r="I439" s="16" t="s">
        <v>16</v>
      </c>
      <c r="J439" s="71" t="s">
        <v>23</v>
      </c>
      <c r="K439" s="71" t="s">
        <v>41</v>
      </c>
      <c r="L439" s="16" t="s">
        <v>396</v>
      </c>
      <c r="M439" s="16" t="s">
        <v>1479</v>
      </c>
      <c r="N439" s="68" t="s">
        <v>15</v>
      </c>
      <c r="O439" s="68" t="s">
        <v>16</v>
      </c>
      <c r="P439" s="16" t="s">
        <v>521</v>
      </c>
      <c r="Q439" s="69" t="s">
        <v>1480</v>
      </c>
      <c r="R439" s="16"/>
      <c r="S439" s="16"/>
      <c r="T439" s="16"/>
      <c r="U439" s="16"/>
      <c r="V439" s="16"/>
      <c r="W439" s="16"/>
      <c r="X439" s="16"/>
      <c r="Y439" s="16"/>
      <c r="Z439" s="16"/>
      <c r="AA439" s="16"/>
      <c r="AB439" s="16"/>
      <c r="AC439" s="16"/>
      <c r="AD439" s="16"/>
      <c r="AE439" s="16"/>
      <c r="AF439" s="16"/>
      <c r="AG439" s="16"/>
      <c r="AH439" s="16"/>
      <c r="AI439" s="16"/>
      <c r="AJ439" s="16"/>
      <c r="AK439" s="16"/>
    </row>
    <row r="440" ht="15.75" customHeight="1">
      <c r="A440" s="73">
        <v>44662.59593226852</v>
      </c>
      <c r="B440" s="16" t="s">
        <v>21</v>
      </c>
      <c r="C440" s="67" t="s">
        <v>10</v>
      </c>
      <c r="D440" s="68" t="s">
        <v>30</v>
      </c>
      <c r="E440" s="16" t="s">
        <v>258</v>
      </c>
      <c r="F440" s="16" t="s">
        <v>627</v>
      </c>
      <c r="G440" s="71" t="s">
        <v>23</v>
      </c>
      <c r="H440" s="16" t="s">
        <v>1481</v>
      </c>
      <c r="I440" s="16" t="s">
        <v>175</v>
      </c>
      <c r="J440" s="71" t="s">
        <v>14</v>
      </c>
      <c r="K440" s="71" t="s">
        <v>23</v>
      </c>
      <c r="L440" s="16" t="s">
        <v>290</v>
      </c>
      <c r="M440" s="16" t="s">
        <v>1482</v>
      </c>
      <c r="N440" s="68" t="s">
        <v>16</v>
      </c>
      <c r="O440" s="68" t="s">
        <v>16</v>
      </c>
      <c r="P440" s="16" t="s">
        <v>215</v>
      </c>
      <c r="Q440" s="69" t="s">
        <v>1483</v>
      </c>
      <c r="R440" s="16"/>
      <c r="S440" s="16"/>
      <c r="T440" s="16"/>
      <c r="U440" s="16"/>
      <c r="V440" s="16"/>
      <c r="W440" s="16"/>
      <c r="X440" s="16"/>
      <c r="Y440" s="16"/>
      <c r="Z440" s="16"/>
      <c r="AA440" s="16"/>
      <c r="AB440" s="16"/>
      <c r="AC440" s="16"/>
      <c r="AD440" s="16"/>
      <c r="AE440" s="16"/>
      <c r="AF440" s="16"/>
      <c r="AG440" s="30"/>
      <c r="AH440" s="16"/>
      <c r="AI440" s="16"/>
      <c r="AJ440" s="16"/>
      <c r="AK440" s="16"/>
    </row>
    <row r="441" ht="15.75" customHeight="1">
      <c r="A441" s="73">
        <v>44662.59802331019</v>
      </c>
      <c r="B441" s="16" t="s">
        <v>9</v>
      </c>
      <c r="C441" s="67" t="s">
        <v>10</v>
      </c>
      <c r="D441" s="68" t="s">
        <v>40</v>
      </c>
      <c r="E441" s="16" t="s">
        <v>210</v>
      </c>
      <c r="F441" s="16" t="s">
        <v>1463</v>
      </c>
      <c r="G441" s="71" t="s">
        <v>34</v>
      </c>
      <c r="H441" s="16" t="s">
        <v>1484</v>
      </c>
      <c r="I441" s="16" t="s">
        <v>175</v>
      </c>
      <c r="J441" s="71" t="s">
        <v>23</v>
      </c>
      <c r="K441" s="71" t="s">
        <v>41</v>
      </c>
      <c r="L441" s="16" t="s">
        <v>196</v>
      </c>
      <c r="M441" s="16" t="s">
        <v>1485</v>
      </c>
      <c r="N441" s="68" t="s">
        <v>24</v>
      </c>
      <c r="O441" s="68" t="s">
        <v>15</v>
      </c>
      <c r="P441" s="16" t="s">
        <v>298</v>
      </c>
      <c r="Q441" s="69" t="s">
        <v>198</v>
      </c>
      <c r="R441" s="16"/>
      <c r="S441" s="16"/>
      <c r="T441" s="16"/>
      <c r="U441" s="16"/>
      <c r="V441" s="16"/>
      <c r="W441" s="16"/>
      <c r="X441" s="16"/>
      <c r="Y441" s="16"/>
      <c r="Z441" s="16"/>
      <c r="AA441" s="16"/>
      <c r="AB441" s="16"/>
      <c r="AC441" s="16"/>
      <c r="AD441" s="16"/>
      <c r="AE441" s="16"/>
      <c r="AF441" s="16"/>
      <c r="AG441" s="30"/>
      <c r="AH441" s="16"/>
      <c r="AI441" s="16"/>
      <c r="AJ441" s="16"/>
      <c r="AK441" s="16"/>
    </row>
    <row r="442" ht="15.75" customHeight="1">
      <c r="A442" s="73">
        <v>44662.73560626157</v>
      </c>
      <c r="B442" s="16" t="s">
        <v>35</v>
      </c>
      <c r="C442" s="67" t="s">
        <v>10</v>
      </c>
      <c r="D442" s="68" t="s">
        <v>40</v>
      </c>
      <c r="E442" s="16" t="s">
        <v>656</v>
      </c>
      <c r="F442" s="16" t="s">
        <v>278</v>
      </c>
      <c r="G442" s="71" t="s">
        <v>23</v>
      </c>
      <c r="H442" s="16" t="s">
        <v>1486</v>
      </c>
      <c r="I442" s="16" t="s">
        <v>175</v>
      </c>
      <c r="J442" s="71" t="s">
        <v>23</v>
      </c>
      <c r="K442" s="71" t="s">
        <v>41</v>
      </c>
      <c r="L442" s="16" t="s">
        <v>196</v>
      </c>
      <c r="M442" s="16" t="s">
        <v>1487</v>
      </c>
      <c r="N442" s="68" t="s">
        <v>15</v>
      </c>
      <c r="O442" s="68" t="s">
        <v>15</v>
      </c>
      <c r="P442" s="16" t="s">
        <v>251</v>
      </c>
      <c r="Q442" s="30" t="s">
        <v>1488</v>
      </c>
      <c r="R442" s="16"/>
      <c r="S442" s="16"/>
      <c r="T442" s="16"/>
      <c r="U442" s="16"/>
      <c r="V442" s="16"/>
      <c r="W442" s="16"/>
      <c r="X442" s="16"/>
      <c r="Y442" s="16"/>
      <c r="Z442" s="16"/>
      <c r="AA442" s="16"/>
      <c r="AB442" s="16"/>
      <c r="AC442" s="16"/>
      <c r="AD442" s="16"/>
      <c r="AE442" s="16"/>
      <c r="AF442" s="16"/>
      <c r="AG442" s="16"/>
      <c r="AH442" s="16"/>
      <c r="AI442" s="16"/>
      <c r="AJ442" s="16"/>
      <c r="AK442" s="16"/>
    </row>
    <row r="443" ht="15.75" customHeight="1">
      <c r="A443" s="73">
        <v>44662.921162557876</v>
      </c>
      <c r="B443" s="16" t="s">
        <v>9</v>
      </c>
      <c r="C443" s="67" t="s">
        <v>10</v>
      </c>
      <c r="D443" s="68" t="s">
        <v>30</v>
      </c>
      <c r="E443" s="16" t="s">
        <v>210</v>
      </c>
      <c r="F443" s="16" t="s">
        <v>49</v>
      </c>
      <c r="G443" s="74">
        <v>0.0</v>
      </c>
      <c r="H443" s="16" t="s">
        <v>1489</v>
      </c>
      <c r="I443" s="16" t="s">
        <v>15</v>
      </c>
      <c r="J443" s="71" t="s">
        <v>23</v>
      </c>
      <c r="K443" s="71" t="s">
        <v>23</v>
      </c>
      <c r="L443" s="16" t="s">
        <v>615</v>
      </c>
      <c r="M443" s="16" t="s">
        <v>1490</v>
      </c>
      <c r="N443" s="68" t="s">
        <v>24</v>
      </c>
      <c r="O443" s="68" t="s">
        <v>16</v>
      </c>
      <c r="P443" s="16" t="s">
        <v>839</v>
      </c>
      <c r="Q443" s="69" t="s">
        <v>1491</v>
      </c>
      <c r="R443" s="16"/>
      <c r="S443" s="16"/>
      <c r="T443" s="16"/>
      <c r="U443" s="16"/>
      <c r="V443" s="16"/>
      <c r="W443" s="16"/>
      <c r="X443" s="16"/>
      <c r="Y443" s="16"/>
      <c r="Z443" s="16"/>
      <c r="AA443" s="16"/>
      <c r="AB443" s="16"/>
      <c r="AC443" s="16"/>
      <c r="AD443" s="16"/>
      <c r="AE443" s="16"/>
      <c r="AF443" s="16"/>
      <c r="AG443" s="30"/>
      <c r="AH443" s="16"/>
      <c r="AI443" s="16"/>
      <c r="AJ443" s="16"/>
      <c r="AK443" s="16"/>
    </row>
    <row r="444" ht="15.75" customHeight="1">
      <c r="A444" s="73"/>
      <c r="B444" s="16"/>
      <c r="C444" s="67"/>
      <c r="D444" s="68"/>
      <c r="E444" s="16"/>
      <c r="F444" s="16"/>
      <c r="G444" s="68"/>
      <c r="H444" s="16"/>
      <c r="I444" s="16"/>
      <c r="J444" s="68"/>
      <c r="K444" s="68"/>
      <c r="L444" s="16"/>
      <c r="M444" s="16"/>
      <c r="N444" s="68"/>
      <c r="O444" s="68"/>
      <c r="P444" s="16"/>
      <c r="Q444" s="69"/>
      <c r="R444" s="16"/>
      <c r="S444" s="16"/>
      <c r="T444" s="16"/>
      <c r="U444" s="16"/>
      <c r="V444" s="16"/>
      <c r="W444" s="16"/>
      <c r="X444" s="16"/>
      <c r="Y444" s="16"/>
      <c r="Z444" s="16"/>
      <c r="AA444" s="16"/>
      <c r="AB444" s="16"/>
      <c r="AC444" s="16"/>
      <c r="AD444" s="16"/>
      <c r="AE444" s="16"/>
      <c r="AF444" s="16"/>
      <c r="AG444" s="16"/>
      <c r="AH444" s="16"/>
      <c r="AI444" s="16"/>
      <c r="AJ444" s="16"/>
      <c r="AK444" s="16"/>
    </row>
    <row r="445" ht="15.75" customHeight="1">
      <c r="A445" s="73"/>
      <c r="B445" s="16"/>
      <c r="C445" s="67"/>
      <c r="D445" s="68"/>
      <c r="E445" s="16"/>
      <c r="F445" s="16"/>
      <c r="G445" s="68"/>
      <c r="H445" s="16"/>
      <c r="I445" s="16"/>
      <c r="J445" s="68"/>
      <c r="K445" s="68"/>
      <c r="L445" s="16"/>
      <c r="M445" s="16"/>
      <c r="N445" s="68"/>
      <c r="O445" s="68"/>
      <c r="P445" s="16"/>
      <c r="Q445" s="69"/>
      <c r="R445" s="16"/>
      <c r="S445" s="16"/>
      <c r="T445" s="16"/>
      <c r="U445" s="16"/>
      <c r="V445" s="16"/>
      <c r="W445" s="16"/>
      <c r="X445" s="16"/>
      <c r="Y445" s="16"/>
      <c r="Z445" s="16"/>
      <c r="AA445" s="16"/>
      <c r="AB445" s="16"/>
      <c r="AC445" s="16"/>
      <c r="AD445" s="16"/>
      <c r="AE445" s="16"/>
      <c r="AF445" s="16"/>
      <c r="AG445" s="30"/>
      <c r="AH445" s="16"/>
      <c r="AI445" s="16"/>
      <c r="AJ445" s="16"/>
      <c r="AK445" s="16"/>
    </row>
    <row r="446" ht="15.75" customHeight="1">
      <c r="A446" s="73"/>
      <c r="B446" s="16"/>
      <c r="C446" s="67"/>
      <c r="D446" s="68"/>
      <c r="E446" s="16"/>
      <c r="F446" s="16"/>
      <c r="G446" s="68"/>
      <c r="H446" s="16"/>
      <c r="I446" s="16"/>
      <c r="J446" s="68"/>
      <c r="K446" s="68"/>
      <c r="L446" s="16"/>
      <c r="M446" s="16"/>
      <c r="N446" s="68"/>
      <c r="O446" s="68"/>
      <c r="P446" s="16"/>
      <c r="Q446" s="69"/>
      <c r="R446" s="16"/>
      <c r="S446" s="16"/>
      <c r="T446" s="16"/>
      <c r="U446" s="16"/>
      <c r="V446" s="16"/>
      <c r="W446" s="16"/>
      <c r="X446" s="16"/>
      <c r="Y446" s="16"/>
      <c r="Z446" s="16"/>
      <c r="AA446" s="16"/>
      <c r="AB446" s="16"/>
      <c r="AC446" s="16"/>
      <c r="AD446" s="16"/>
      <c r="AE446" s="16"/>
      <c r="AF446" s="16"/>
      <c r="AG446" s="30"/>
      <c r="AH446" s="16"/>
      <c r="AI446" s="16"/>
      <c r="AJ446" s="16"/>
      <c r="AK446" s="16"/>
    </row>
    <row r="447" ht="15.75" customHeight="1">
      <c r="A447" s="73"/>
      <c r="B447" s="16"/>
      <c r="C447" s="67"/>
      <c r="D447" s="68"/>
      <c r="E447" s="16"/>
      <c r="F447" s="16"/>
      <c r="G447" s="68"/>
      <c r="H447" s="16"/>
      <c r="I447" s="16"/>
      <c r="J447" s="68"/>
      <c r="K447" s="68"/>
      <c r="L447" s="16"/>
      <c r="M447" s="16"/>
      <c r="N447" s="68"/>
      <c r="O447" s="68"/>
      <c r="P447" s="16"/>
      <c r="Q447" s="69"/>
      <c r="R447" s="16"/>
      <c r="S447" s="26"/>
      <c r="T447" s="16"/>
      <c r="U447" s="16"/>
      <c r="V447" s="16"/>
      <c r="W447" s="16"/>
      <c r="X447" s="16"/>
      <c r="Y447" s="16"/>
      <c r="Z447" s="16"/>
      <c r="AA447" s="16"/>
      <c r="AB447" s="16"/>
      <c r="AC447" s="16"/>
      <c r="AD447" s="16"/>
      <c r="AE447" s="16"/>
      <c r="AF447" s="16"/>
      <c r="AG447" s="16"/>
      <c r="AH447" s="16"/>
      <c r="AI447" s="16"/>
      <c r="AJ447" s="16"/>
      <c r="AK447" s="16"/>
    </row>
    <row r="448" ht="15.75" customHeight="1">
      <c r="A448" s="73"/>
      <c r="B448" s="16"/>
      <c r="C448" s="67"/>
      <c r="D448" s="68"/>
      <c r="E448" s="16"/>
      <c r="F448" s="16"/>
      <c r="G448" s="68"/>
      <c r="H448" s="16"/>
      <c r="I448" s="16"/>
      <c r="J448" s="68"/>
      <c r="K448" s="68"/>
      <c r="L448" s="16"/>
      <c r="M448" s="16"/>
      <c r="N448" s="68"/>
      <c r="O448" s="68"/>
      <c r="P448" s="16"/>
      <c r="Q448" s="69"/>
      <c r="R448" s="16"/>
      <c r="S448" s="16"/>
      <c r="T448" s="16"/>
      <c r="U448" s="16"/>
      <c r="V448" s="16"/>
      <c r="W448" s="16"/>
      <c r="X448" s="16"/>
      <c r="Y448" s="16"/>
      <c r="Z448" s="16"/>
      <c r="AA448" s="16"/>
      <c r="AB448" s="16"/>
      <c r="AC448" s="16"/>
      <c r="AD448" s="16"/>
      <c r="AE448" s="16"/>
      <c r="AF448" s="16"/>
      <c r="AG448" s="16"/>
      <c r="AH448" s="16"/>
      <c r="AI448" s="16"/>
      <c r="AJ448" s="16"/>
      <c r="AK448" s="16"/>
    </row>
    <row r="449" ht="15.75" customHeight="1">
      <c r="A449" s="73"/>
      <c r="B449" s="16"/>
      <c r="C449" s="67"/>
      <c r="D449" s="68"/>
      <c r="E449" s="16"/>
      <c r="F449" s="16"/>
      <c r="G449" s="68"/>
      <c r="H449" s="16"/>
      <c r="I449" s="16"/>
      <c r="J449" s="68"/>
      <c r="K449" s="68"/>
      <c r="L449" s="16"/>
      <c r="M449" s="16"/>
      <c r="N449" s="68"/>
      <c r="O449" s="68"/>
      <c r="P449" s="16"/>
      <c r="Q449" s="69"/>
      <c r="R449" s="16"/>
      <c r="S449" s="26"/>
      <c r="T449" s="16"/>
      <c r="U449" s="16"/>
      <c r="V449" s="16"/>
      <c r="W449" s="16"/>
      <c r="X449" s="16"/>
      <c r="Y449" s="16"/>
      <c r="Z449" s="16"/>
      <c r="AA449" s="16"/>
      <c r="AB449" s="16"/>
      <c r="AC449" s="16"/>
      <c r="AD449" s="16"/>
      <c r="AE449" s="16"/>
      <c r="AF449" s="16"/>
      <c r="AG449" s="16"/>
      <c r="AH449" s="30"/>
      <c r="AI449" s="30"/>
      <c r="AJ449" s="30"/>
      <c r="AK449" s="30"/>
    </row>
    <row r="450" ht="15.75" customHeight="1">
      <c r="A450" s="73"/>
      <c r="B450" s="16"/>
      <c r="C450" s="67"/>
      <c r="D450" s="68"/>
      <c r="E450" s="16"/>
      <c r="F450" s="16"/>
      <c r="G450" s="68"/>
      <c r="H450" s="16"/>
      <c r="I450" s="16"/>
      <c r="J450" s="68"/>
      <c r="K450" s="68"/>
      <c r="L450" s="16"/>
      <c r="M450" s="16"/>
      <c r="N450" s="68"/>
      <c r="O450" s="68"/>
      <c r="P450" s="16"/>
      <c r="Q450" s="69"/>
      <c r="R450" s="16"/>
      <c r="S450" s="26"/>
      <c r="T450" s="16"/>
      <c r="U450" s="16"/>
      <c r="V450" s="16"/>
      <c r="W450" s="16"/>
      <c r="X450" s="16"/>
      <c r="Y450" s="16"/>
      <c r="Z450" s="16"/>
      <c r="AA450" s="16"/>
      <c r="AB450" s="16"/>
      <c r="AC450" s="16"/>
      <c r="AD450" s="16"/>
      <c r="AE450" s="16"/>
      <c r="AF450" s="16"/>
      <c r="AG450" s="16"/>
      <c r="AH450" s="16"/>
      <c r="AI450" s="16"/>
      <c r="AJ450" s="16"/>
      <c r="AK450" s="16"/>
    </row>
    <row r="451" ht="15.75" customHeight="1">
      <c r="A451" s="73"/>
      <c r="B451" s="16"/>
      <c r="C451" s="67"/>
      <c r="D451" s="68"/>
      <c r="E451" s="16"/>
      <c r="F451" s="16"/>
      <c r="G451" s="68"/>
      <c r="H451" s="16"/>
      <c r="I451" s="16"/>
      <c r="J451" s="68"/>
      <c r="K451" s="68"/>
      <c r="L451" s="16"/>
      <c r="M451" s="16"/>
      <c r="N451" s="68"/>
      <c r="O451" s="68"/>
      <c r="P451" s="16"/>
      <c r="Q451" s="69"/>
      <c r="R451" s="16"/>
      <c r="S451" s="16"/>
      <c r="T451" s="16"/>
      <c r="U451" s="16"/>
      <c r="V451" s="16"/>
      <c r="W451" s="16"/>
      <c r="X451" s="16"/>
      <c r="Y451" s="16"/>
      <c r="Z451" s="16"/>
      <c r="AA451" s="16"/>
      <c r="AB451" s="16"/>
      <c r="AC451" s="16"/>
      <c r="AD451" s="16"/>
      <c r="AE451" s="16"/>
      <c r="AF451" s="16"/>
      <c r="AG451" s="16"/>
      <c r="AH451" s="16"/>
      <c r="AI451" s="16"/>
      <c r="AJ451" s="16"/>
      <c r="AK451" s="16"/>
    </row>
    <row r="452" ht="15.75" customHeight="1">
      <c r="A452" s="73"/>
      <c r="B452" s="16"/>
      <c r="C452" s="67"/>
      <c r="D452" s="68"/>
      <c r="E452" s="16"/>
      <c r="F452" s="16"/>
      <c r="G452" s="68"/>
      <c r="H452" s="16"/>
      <c r="I452" s="16"/>
      <c r="J452" s="68"/>
      <c r="K452" s="68"/>
      <c r="L452" s="16"/>
      <c r="M452" s="16"/>
      <c r="N452" s="68"/>
      <c r="O452" s="68"/>
      <c r="P452" s="16"/>
      <c r="Q452" s="69"/>
      <c r="R452" s="16"/>
      <c r="S452" s="16"/>
      <c r="T452" s="16"/>
      <c r="U452" s="16"/>
      <c r="V452" s="16"/>
      <c r="W452" s="16"/>
      <c r="X452" s="16"/>
      <c r="Y452" s="16"/>
      <c r="Z452" s="16"/>
      <c r="AA452" s="16"/>
      <c r="AB452" s="16"/>
      <c r="AC452" s="16"/>
      <c r="AD452" s="16"/>
      <c r="AE452" s="16"/>
      <c r="AF452" s="16"/>
      <c r="AG452" s="16"/>
      <c r="AH452" s="30"/>
      <c r="AI452" s="16"/>
      <c r="AJ452" s="16"/>
      <c r="AK452" s="16"/>
    </row>
    <row r="453" ht="15.75" customHeight="1">
      <c r="A453" s="73"/>
      <c r="B453" s="16"/>
      <c r="C453" s="67"/>
      <c r="D453" s="68"/>
      <c r="E453" s="16"/>
      <c r="F453" s="16"/>
      <c r="G453" s="68"/>
      <c r="H453" s="16"/>
      <c r="I453" s="16"/>
      <c r="J453" s="68"/>
      <c r="K453" s="68"/>
      <c r="L453" s="16"/>
      <c r="M453" s="16"/>
      <c r="N453" s="68"/>
      <c r="O453" s="68"/>
      <c r="P453" s="16"/>
      <c r="Q453" s="69"/>
      <c r="R453" s="16"/>
      <c r="S453" s="16"/>
      <c r="T453" s="16"/>
      <c r="U453" s="16"/>
      <c r="V453" s="16"/>
      <c r="W453" s="16"/>
      <c r="X453" s="16"/>
      <c r="Y453" s="16"/>
      <c r="Z453" s="16"/>
      <c r="AA453" s="16"/>
      <c r="AB453" s="16"/>
      <c r="AC453" s="16"/>
      <c r="AD453" s="16"/>
      <c r="AE453" s="16"/>
      <c r="AF453" s="16"/>
      <c r="AG453" s="30"/>
      <c r="AH453" s="16"/>
      <c r="AI453" s="16"/>
      <c r="AJ453" s="16"/>
      <c r="AK453" s="16"/>
    </row>
    <row r="454" ht="15.75" customHeight="1">
      <c r="A454" s="73"/>
      <c r="B454" s="16"/>
      <c r="C454" s="67"/>
      <c r="D454" s="68"/>
      <c r="E454" s="16"/>
      <c r="F454" s="16"/>
      <c r="G454" s="68"/>
      <c r="H454" s="16"/>
      <c r="I454" s="16"/>
      <c r="J454" s="68"/>
      <c r="K454" s="68"/>
      <c r="L454" s="16"/>
      <c r="M454" s="16"/>
      <c r="N454" s="68"/>
      <c r="O454" s="68"/>
      <c r="P454" s="16"/>
      <c r="Q454" s="69"/>
      <c r="R454" s="16"/>
      <c r="S454" s="16"/>
      <c r="T454" s="16"/>
      <c r="U454" s="16"/>
      <c r="V454" s="16"/>
      <c r="W454" s="16"/>
      <c r="X454" s="16"/>
      <c r="Y454" s="16"/>
      <c r="Z454" s="16"/>
      <c r="AA454" s="16"/>
      <c r="AB454" s="16"/>
      <c r="AC454" s="16"/>
      <c r="AD454" s="16"/>
      <c r="AE454" s="16"/>
      <c r="AF454" s="16"/>
      <c r="AG454" s="16"/>
      <c r="AH454" s="16"/>
      <c r="AI454" s="16"/>
      <c r="AJ454" s="16"/>
      <c r="AK454" s="16"/>
    </row>
    <row r="455" ht="15.75" customHeight="1">
      <c r="A455" s="73"/>
      <c r="B455" s="16"/>
      <c r="C455" s="67"/>
      <c r="D455" s="68"/>
      <c r="E455" s="16"/>
      <c r="F455" s="16"/>
      <c r="G455" s="68"/>
      <c r="H455" s="16"/>
      <c r="I455" s="16"/>
      <c r="J455" s="68"/>
      <c r="K455" s="68"/>
      <c r="L455" s="16"/>
      <c r="M455" s="16"/>
      <c r="N455" s="68"/>
      <c r="O455" s="68"/>
      <c r="P455" s="16"/>
      <c r="Q455" s="69"/>
      <c r="R455" s="16"/>
      <c r="S455" s="26"/>
      <c r="T455" s="16"/>
      <c r="U455" s="16"/>
      <c r="V455" s="16"/>
      <c r="W455" s="16"/>
      <c r="X455" s="16"/>
      <c r="Y455" s="16"/>
      <c r="Z455" s="16"/>
      <c r="AA455" s="16"/>
      <c r="AB455" s="16"/>
      <c r="AC455" s="16"/>
      <c r="AD455" s="16"/>
      <c r="AE455" s="16"/>
      <c r="AF455" s="16"/>
      <c r="AG455" s="30"/>
      <c r="AH455" s="16"/>
      <c r="AI455" s="16"/>
      <c r="AJ455" s="16"/>
      <c r="AK455" s="16"/>
    </row>
    <row r="456" ht="15.75" customHeight="1">
      <c r="A456" s="73"/>
      <c r="B456" s="16"/>
      <c r="C456" s="67"/>
      <c r="D456" s="68"/>
      <c r="E456" s="16"/>
      <c r="F456" s="16"/>
      <c r="G456" s="68"/>
      <c r="H456" s="16"/>
      <c r="I456" s="16"/>
      <c r="J456" s="68"/>
      <c r="K456" s="68"/>
      <c r="L456" s="16"/>
      <c r="M456" s="16"/>
      <c r="N456" s="68"/>
      <c r="O456" s="68"/>
      <c r="P456" s="16"/>
      <c r="Q456" s="69"/>
      <c r="R456" s="16"/>
      <c r="S456" s="26"/>
      <c r="T456" s="16"/>
      <c r="U456" s="16"/>
      <c r="V456" s="16"/>
      <c r="W456" s="16"/>
      <c r="X456" s="16"/>
      <c r="Y456" s="16"/>
      <c r="Z456" s="16"/>
      <c r="AA456" s="16"/>
      <c r="AB456" s="16"/>
      <c r="AC456" s="16"/>
      <c r="AD456" s="16"/>
      <c r="AE456" s="16"/>
      <c r="AF456" s="16"/>
      <c r="AG456" s="16"/>
      <c r="AH456" s="30"/>
      <c r="AI456" s="30"/>
      <c r="AJ456" s="30"/>
      <c r="AK456" s="30"/>
    </row>
    <row r="457" ht="15.75" customHeight="1">
      <c r="A457" s="73"/>
      <c r="B457" s="16"/>
      <c r="C457" s="67"/>
      <c r="D457" s="68"/>
      <c r="E457" s="16"/>
      <c r="F457" s="16"/>
      <c r="G457" s="68"/>
      <c r="H457" s="16"/>
      <c r="I457" s="16"/>
      <c r="J457" s="68"/>
      <c r="K457" s="68"/>
      <c r="L457" s="16"/>
      <c r="M457" s="16"/>
      <c r="N457" s="68"/>
      <c r="O457" s="68"/>
      <c r="P457" s="16"/>
      <c r="Q457" s="69"/>
      <c r="R457" s="16"/>
      <c r="S457" s="26"/>
      <c r="T457" s="16"/>
      <c r="U457" s="16"/>
      <c r="V457" s="26"/>
      <c r="W457" s="16"/>
      <c r="X457" s="16"/>
      <c r="Y457" s="16"/>
      <c r="Z457" s="16"/>
      <c r="AA457" s="16"/>
      <c r="AB457" s="16"/>
      <c r="AC457" s="16"/>
      <c r="AD457" s="16"/>
      <c r="AE457" s="16"/>
      <c r="AF457" s="16"/>
      <c r="AG457" s="16"/>
      <c r="AH457" s="16"/>
      <c r="AI457" s="16"/>
      <c r="AJ457" s="16"/>
      <c r="AK457" s="16"/>
    </row>
    <row r="458" ht="15.75" customHeight="1">
      <c r="A458" s="73"/>
      <c r="B458" s="16"/>
      <c r="C458" s="67"/>
      <c r="D458" s="68"/>
      <c r="E458" s="16"/>
      <c r="F458" s="16"/>
      <c r="G458" s="68"/>
      <c r="H458" s="16"/>
      <c r="I458" s="16"/>
      <c r="J458" s="68"/>
      <c r="K458" s="68"/>
      <c r="L458" s="16"/>
      <c r="M458" s="16"/>
      <c r="N458" s="68"/>
      <c r="O458" s="68"/>
      <c r="P458" s="16"/>
      <c r="Q458" s="69"/>
      <c r="R458" s="16"/>
      <c r="S458" s="16"/>
      <c r="T458" s="16"/>
      <c r="U458" s="16"/>
      <c r="V458" s="16"/>
      <c r="W458" s="16"/>
      <c r="X458" s="16"/>
      <c r="Y458" s="16"/>
      <c r="Z458" s="16"/>
      <c r="AA458" s="16"/>
      <c r="AB458" s="16"/>
      <c r="AC458" s="16"/>
      <c r="AD458" s="16"/>
      <c r="AE458" s="16"/>
      <c r="AF458" s="16"/>
      <c r="AG458" s="30"/>
      <c r="AH458" s="16"/>
      <c r="AI458" s="16"/>
      <c r="AJ458" s="16"/>
      <c r="AK458" s="16"/>
    </row>
    <row r="459" ht="15.75" customHeight="1">
      <c r="A459" s="73"/>
      <c r="B459" s="16"/>
      <c r="C459" s="67"/>
      <c r="D459" s="68"/>
      <c r="E459" s="16"/>
      <c r="F459" s="16"/>
      <c r="G459" s="68"/>
      <c r="H459" s="16"/>
      <c r="I459" s="16"/>
      <c r="J459" s="68"/>
      <c r="K459" s="68"/>
      <c r="L459" s="16"/>
      <c r="M459" s="16"/>
      <c r="N459" s="68"/>
      <c r="O459" s="68"/>
      <c r="P459" s="16"/>
      <c r="Q459" s="69"/>
      <c r="R459" s="16"/>
      <c r="S459" s="2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c r="AV459" s="16"/>
      <c r="AW459" s="16"/>
      <c r="AX459" s="16"/>
      <c r="AY459" s="16"/>
      <c r="AZ459" s="16"/>
      <c r="BA459" s="16"/>
      <c r="BB459" s="16"/>
      <c r="BC459" s="16"/>
      <c r="BD459" s="16"/>
    </row>
    <row r="460" ht="15.75" customHeight="1">
      <c r="A460" s="73"/>
      <c r="B460" s="16"/>
      <c r="C460" s="67"/>
      <c r="D460" s="68"/>
      <c r="E460" s="16"/>
      <c r="F460" s="16"/>
      <c r="G460" s="68"/>
      <c r="H460" s="16"/>
      <c r="I460" s="16"/>
      <c r="J460" s="68"/>
      <c r="K460" s="68"/>
      <c r="L460" s="16"/>
      <c r="M460" s="16"/>
      <c r="N460" s="68"/>
      <c r="O460" s="68"/>
      <c r="P460" s="16"/>
      <c r="Q460" s="69"/>
      <c r="R460" s="16"/>
      <c r="S460" s="16"/>
      <c r="T460" s="16"/>
      <c r="U460" s="16"/>
      <c r="V460" s="16"/>
      <c r="W460" s="16"/>
      <c r="X460" s="16"/>
      <c r="Y460" s="16"/>
      <c r="Z460" s="16"/>
      <c r="AA460" s="16"/>
      <c r="AB460" s="16"/>
      <c r="AC460" s="16"/>
      <c r="AD460" s="16"/>
      <c r="AE460" s="16"/>
      <c r="AF460" s="16"/>
      <c r="AG460" s="16"/>
      <c r="AH460" s="30"/>
      <c r="AI460" s="30"/>
      <c r="AJ460" s="16"/>
      <c r="AK460" s="16"/>
      <c r="AL460" s="16"/>
      <c r="AM460" s="16"/>
      <c r="AN460" s="16"/>
      <c r="AO460" s="16"/>
      <c r="AP460" s="16"/>
      <c r="AQ460" s="16"/>
      <c r="AR460" s="16"/>
      <c r="AS460" s="16"/>
      <c r="AT460" s="16"/>
      <c r="AU460" s="16"/>
      <c r="AV460" s="16"/>
      <c r="AW460" s="16"/>
      <c r="AX460" s="16"/>
      <c r="AY460" s="16"/>
      <c r="AZ460" s="16"/>
      <c r="BA460" s="16"/>
      <c r="BB460" s="16"/>
      <c r="BC460" s="16"/>
      <c r="BD460" s="16"/>
    </row>
    <row r="461" ht="15.75" customHeight="1">
      <c r="A461" s="73"/>
      <c r="B461" s="16"/>
      <c r="C461" s="67"/>
      <c r="D461" s="68"/>
      <c r="E461" s="16"/>
      <c r="F461" s="16"/>
      <c r="G461" s="68"/>
      <c r="H461" s="16"/>
      <c r="I461" s="16"/>
      <c r="J461" s="68"/>
      <c r="K461" s="68"/>
      <c r="L461" s="16"/>
      <c r="M461" s="16"/>
      <c r="N461" s="68"/>
      <c r="O461" s="68"/>
      <c r="P461" s="16"/>
      <c r="Q461" s="69"/>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c r="AV461" s="16"/>
      <c r="AW461" s="16"/>
      <c r="AX461" s="16"/>
      <c r="AY461" s="16"/>
      <c r="AZ461" s="16"/>
      <c r="BA461" s="16"/>
      <c r="BB461" s="16"/>
      <c r="BC461" s="16"/>
      <c r="BD461" s="16"/>
    </row>
    <row r="462" ht="15.75" customHeight="1">
      <c r="A462" s="73"/>
      <c r="B462" s="16"/>
      <c r="C462" s="67"/>
      <c r="D462" s="68"/>
      <c r="E462" s="16"/>
      <c r="F462" s="16"/>
      <c r="G462" s="68"/>
      <c r="H462" s="16"/>
      <c r="I462" s="16"/>
      <c r="J462" s="68"/>
      <c r="K462" s="68"/>
      <c r="L462" s="16"/>
      <c r="M462" s="16"/>
      <c r="N462" s="68"/>
      <c r="O462" s="68"/>
      <c r="P462" s="16"/>
      <c r="Q462" s="69"/>
      <c r="R462" s="16"/>
      <c r="S462" s="26"/>
      <c r="T462" s="16"/>
      <c r="U462" s="16"/>
      <c r="V462" s="16"/>
      <c r="W462" s="16"/>
      <c r="X462" s="16"/>
      <c r="Y462" s="16"/>
      <c r="Z462" s="16"/>
      <c r="AA462" s="16"/>
      <c r="AB462" s="16"/>
      <c r="AC462" s="16"/>
      <c r="AD462" s="16"/>
      <c r="AE462" s="16"/>
      <c r="AF462" s="16"/>
      <c r="AG462" s="30"/>
      <c r="AH462" s="16"/>
      <c r="AI462" s="16"/>
      <c r="AJ462" s="16"/>
      <c r="AK462" s="16"/>
      <c r="AL462" s="16"/>
      <c r="AM462" s="16"/>
      <c r="AN462" s="16"/>
      <c r="AO462" s="16"/>
      <c r="AP462" s="16"/>
      <c r="AQ462" s="16"/>
      <c r="AR462" s="16"/>
      <c r="AS462" s="16"/>
      <c r="AT462" s="16"/>
      <c r="AU462" s="16"/>
      <c r="AV462" s="16"/>
      <c r="AW462" s="16"/>
      <c r="AX462" s="16"/>
      <c r="AY462" s="16"/>
      <c r="AZ462" s="16"/>
      <c r="BA462" s="16"/>
      <c r="BB462" s="16"/>
      <c r="BC462" s="16"/>
      <c r="BD462" s="16"/>
    </row>
    <row r="463" ht="15.75" customHeight="1">
      <c r="A463" s="73"/>
      <c r="B463" s="16"/>
      <c r="C463" s="67"/>
      <c r="D463" s="68"/>
      <c r="E463" s="16"/>
      <c r="F463" s="16"/>
      <c r="G463" s="68"/>
      <c r="H463" s="16"/>
      <c r="I463" s="16"/>
      <c r="J463" s="68"/>
      <c r="K463" s="68"/>
      <c r="L463" s="16"/>
      <c r="M463" s="16"/>
      <c r="N463" s="68"/>
      <c r="O463" s="68"/>
      <c r="P463" s="16"/>
      <c r="Q463" s="69"/>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c r="AV463" s="16"/>
      <c r="AW463" s="16"/>
      <c r="AX463" s="16"/>
      <c r="AY463" s="16"/>
      <c r="AZ463" s="16"/>
      <c r="BA463" s="16"/>
      <c r="BB463" s="16"/>
      <c r="BC463" s="16"/>
      <c r="BD463" s="16"/>
    </row>
    <row r="464" ht="15.75" customHeight="1">
      <c r="A464" s="73"/>
      <c r="B464" s="16"/>
      <c r="C464" s="67"/>
      <c r="D464" s="68"/>
      <c r="E464" s="16"/>
      <c r="F464" s="16"/>
      <c r="G464" s="68"/>
      <c r="H464" s="16"/>
      <c r="I464" s="16"/>
      <c r="J464" s="68"/>
      <c r="K464" s="68"/>
      <c r="L464" s="16"/>
      <c r="M464" s="16"/>
      <c r="N464" s="68"/>
      <c r="O464" s="68"/>
      <c r="P464" s="16"/>
      <c r="Q464" s="69"/>
      <c r="R464" s="16"/>
      <c r="S464" s="26"/>
      <c r="T464" s="16"/>
      <c r="U464" s="16"/>
      <c r="V464" s="16"/>
      <c r="W464" s="16"/>
      <c r="X464" s="16"/>
      <c r="Y464" s="16"/>
      <c r="Z464" s="16"/>
      <c r="AA464" s="16"/>
      <c r="AB464" s="16"/>
      <c r="AC464" s="16"/>
      <c r="AD464" s="16"/>
      <c r="AE464" s="16"/>
      <c r="AF464" s="16"/>
      <c r="AG464" s="30"/>
      <c r="AH464" s="16"/>
      <c r="AI464" s="16"/>
      <c r="AJ464" s="16"/>
      <c r="AK464" s="16"/>
      <c r="AL464" s="16"/>
      <c r="AM464" s="16"/>
      <c r="AN464" s="16"/>
      <c r="AO464" s="16"/>
      <c r="AP464" s="16"/>
      <c r="AQ464" s="16"/>
      <c r="AR464" s="16"/>
      <c r="AS464" s="16"/>
      <c r="AT464" s="16"/>
      <c r="AU464" s="16"/>
      <c r="AV464" s="16"/>
      <c r="AW464" s="16"/>
      <c r="AX464" s="16"/>
      <c r="AY464" s="16"/>
      <c r="AZ464" s="16"/>
      <c r="BA464" s="16"/>
      <c r="BB464" s="16"/>
      <c r="BC464" s="16"/>
      <c r="BD464" s="16"/>
    </row>
    <row r="465" ht="15.75" customHeight="1">
      <c r="A465" s="73"/>
      <c r="B465" s="16"/>
      <c r="C465" s="67"/>
      <c r="D465" s="68"/>
      <c r="E465" s="16"/>
      <c r="F465" s="16"/>
      <c r="G465" s="68"/>
      <c r="H465" s="16"/>
      <c r="I465" s="16"/>
      <c r="J465" s="68"/>
      <c r="K465" s="68"/>
      <c r="L465" s="16"/>
      <c r="M465" s="16"/>
      <c r="N465" s="68"/>
      <c r="O465" s="68"/>
      <c r="P465" s="16"/>
      <c r="Q465" s="69"/>
      <c r="R465" s="16"/>
      <c r="S465" s="26"/>
      <c r="T465" s="16"/>
      <c r="U465" s="16"/>
      <c r="V465" s="16"/>
      <c r="W465" s="16"/>
      <c r="X465" s="16"/>
      <c r="Y465" s="16"/>
      <c r="Z465" s="16"/>
      <c r="AA465" s="16"/>
      <c r="AB465" s="16"/>
      <c r="AC465" s="16"/>
      <c r="AD465" s="16"/>
      <c r="AE465" s="16"/>
      <c r="AF465" s="16"/>
      <c r="AG465" s="30"/>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row>
    <row r="466" ht="15.75" customHeight="1">
      <c r="A466" s="73"/>
      <c r="B466" s="16"/>
      <c r="C466" s="67"/>
      <c r="D466" s="68"/>
      <c r="E466" s="16"/>
      <c r="F466" s="16"/>
      <c r="G466" s="68"/>
      <c r="H466" s="16"/>
      <c r="I466" s="16"/>
      <c r="J466" s="68"/>
      <c r="K466" s="68"/>
      <c r="L466" s="16"/>
      <c r="M466" s="16"/>
      <c r="N466" s="68"/>
      <c r="O466" s="68"/>
      <c r="P466" s="16"/>
      <c r="Q466" s="69"/>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row>
    <row r="467" ht="15.75" customHeight="1">
      <c r="A467" s="73"/>
      <c r="B467" s="16"/>
      <c r="C467" s="67"/>
      <c r="D467" s="68"/>
      <c r="E467" s="16"/>
      <c r="F467" s="16"/>
      <c r="G467" s="68"/>
      <c r="H467" s="16"/>
      <c r="I467" s="16"/>
      <c r="J467" s="68"/>
      <c r="K467" s="68"/>
      <c r="L467" s="16"/>
      <c r="M467" s="16"/>
      <c r="N467" s="68"/>
      <c r="O467" s="68"/>
      <c r="P467" s="16"/>
      <c r="Q467" s="69"/>
      <c r="R467" s="16"/>
      <c r="S467" s="26"/>
      <c r="T467" s="16"/>
      <c r="U467" s="16"/>
      <c r="V467" s="16"/>
      <c r="W467" s="16"/>
      <c r="X467" s="16"/>
      <c r="Y467" s="16"/>
      <c r="Z467" s="16"/>
      <c r="AA467" s="16"/>
      <c r="AB467" s="16"/>
      <c r="AC467" s="16"/>
      <c r="AD467" s="16"/>
      <c r="AE467" s="16"/>
      <c r="AF467" s="16"/>
      <c r="AG467" s="30"/>
      <c r="AH467" s="16"/>
      <c r="AI467" s="16"/>
      <c r="AJ467" s="16"/>
      <c r="AK467" s="16"/>
      <c r="AL467" s="16"/>
      <c r="AM467" s="16"/>
      <c r="AN467" s="16"/>
      <c r="AO467" s="16"/>
      <c r="AP467" s="16"/>
      <c r="AQ467" s="16"/>
      <c r="AR467" s="16"/>
      <c r="AS467" s="16"/>
      <c r="AT467" s="16"/>
      <c r="AU467" s="16"/>
      <c r="AV467" s="16"/>
      <c r="AW467" s="16"/>
      <c r="AX467" s="16"/>
      <c r="AY467" s="16"/>
      <c r="AZ467" s="16"/>
      <c r="BA467" s="16"/>
      <c r="BB467" s="16"/>
      <c r="BC467" s="16"/>
      <c r="BD467" s="16"/>
    </row>
    <row r="468" ht="15.75" customHeight="1">
      <c r="A468" s="73"/>
      <c r="B468" s="16"/>
      <c r="C468" s="67"/>
      <c r="D468" s="68"/>
      <c r="E468" s="16"/>
      <c r="F468" s="16"/>
      <c r="G468" s="68"/>
      <c r="H468" s="16"/>
      <c r="I468" s="16"/>
      <c r="J468" s="68"/>
      <c r="K468" s="68"/>
      <c r="L468" s="16"/>
      <c r="M468" s="16"/>
      <c r="N468" s="68"/>
      <c r="O468" s="68"/>
      <c r="P468" s="16"/>
      <c r="Q468" s="69"/>
      <c r="R468" s="16"/>
      <c r="S468" s="16"/>
      <c r="T468" s="16"/>
      <c r="U468" s="16"/>
      <c r="V468" s="16"/>
      <c r="W468" s="2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c r="AV468" s="16"/>
      <c r="AW468" s="16"/>
      <c r="AX468" s="16"/>
      <c r="AY468" s="16"/>
      <c r="AZ468" s="16"/>
      <c r="BA468" s="16"/>
      <c r="BB468" s="16"/>
      <c r="BC468" s="16"/>
      <c r="BD468" s="16"/>
    </row>
    <row r="469" ht="15.75" customHeight="1">
      <c r="A469" s="73"/>
      <c r="B469" s="16"/>
      <c r="C469" s="67"/>
      <c r="D469" s="68"/>
      <c r="E469" s="16"/>
      <c r="F469" s="16"/>
      <c r="G469" s="68"/>
      <c r="H469" s="16"/>
      <c r="I469" s="16"/>
      <c r="J469" s="68"/>
      <c r="K469" s="68"/>
      <c r="L469" s="16"/>
      <c r="M469" s="16"/>
      <c r="N469" s="68"/>
      <c r="O469" s="68"/>
      <c r="P469" s="16"/>
      <c r="Q469" s="69"/>
      <c r="R469" s="16"/>
      <c r="S469" s="16"/>
      <c r="T469" s="16"/>
      <c r="U469" s="16"/>
      <c r="V469" s="16"/>
      <c r="W469" s="16"/>
      <c r="X469" s="16"/>
      <c r="Y469" s="16"/>
      <c r="Z469" s="16"/>
      <c r="AA469" s="16"/>
      <c r="AB469" s="16"/>
      <c r="AC469" s="16"/>
      <c r="AD469" s="16"/>
      <c r="AE469" s="16"/>
      <c r="AF469" s="16"/>
      <c r="AG469" s="30"/>
      <c r="AH469" s="16"/>
      <c r="AI469" s="16"/>
      <c r="AJ469" s="16"/>
      <c r="AK469" s="16"/>
      <c r="AL469" s="16"/>
      <c r="AM469" s="16"/>
      <c r="AN469" s="16"/>
      <c r="AO469" s="16"/>
      <c r="AP469" s="16"/>
      <c r="AQ469" s="16"/>
      <c r="AR469" s="16"/>
      <c r="AS469" s="16"/>
      <c r="AT469" s="16"/>
      <c r="AU469" s="16"/>
      <c r="AV469" s="16"/>
      <c r="AW469" s="16"/>
      <c r="AX469" s="16"/>
      <c r="AY469" s="16"/>
      <c r="AZ469" s="16"/>
      <c r="BA469" s="16"/>
      <c r="BB469" s="16"/>
      <c r="BC469" s="16"/>
      <c r="BD469" s="16"/>
    </row>
    <row r="470" ht="15.75" customHeight="1">
      <c r="A470" s="73"/>
      <c r="B470" s="16"/>
      <c r="C470" s="67"/>
      <c r="D470" s="68"/>
      <c r="E470" s="16"/>
      <c r="F470" s="16"/>
      <c r="G470" s="68"/>
      <c r="H470" s="16"/>
      <c r="I470" s="16"/>
      <c r="J470" s="68"/>
      <c r="K470" s="68"/>
      <c r="L470" s="16"/>
      <c r="M470" s="16"/>
      <c r="N470" s="68"/>
      <c r="O470" s="68"/>
      <c r="P470" s="16"/>
      <c r="Q470" s="30"/>
      <c r="R470" s="16"/>
      <c r="S470" s="2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c r="AV470" s="16"/>
      <c r="AW470" s="16"/>
      <c r="AX470" s="16"/>
      <c r="AY470" s="16"/>
      <c r="AZ470" s="16"/>
      <c r="BA470" s="16"/>
      <c r="BB470" s="16"/>
      <c r="BC470" s="16"/>
      <c r="BD470" s="16"/>
    </row>
    <row r="471" ht="15.75" customHeight="1">
      <c r="A471" s="73"/>
      <c r="B471" s="16"/>
      <c r="C471" s="67"/>
      <c r="D471" s="68"/>
      <c r="E471" s="16"/>
      <c r="F471" s="16"/>
      <c r="G471" s="68"/>
      <c r="H471" s="16"/>
      <c r="I471" s="16"/>
      <c r="J471" s="68"/>
      <c r="K471" s="68"/>
      <c r="L471" s="16"/>
      <c r="M471" s="16"/>
      <c r="N471" s="68"/>
      <c r="O471" s="68"/>
      <c r="P471" s="16"/>
      <c r="Q471" s="69"/>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c r="AV471" s="16"/>
      <c r="AW471" s="16"/>
      <c r="AX471" s="16"/>
      <c r="AY471" s="16"/>
      <c r="AZ471" s="16"/>
      <c r="BA471" s="16"/>
      <c r="BB471" s="16"/>
      <c r="BC471" s="16"/>
      <c r="BD471" s="16"/>
    </row>
    <row r="472" ht="15.75" customHeight="1">
      <c r="A472" s="73"/>
      <c r="B472" s="16"/>
      <c r="C472" s="67"/>
      <c r="D472" s="68"/>
      <c r="E472" s="16"/>
      <c r="F472" s="16"/>
      <c r="G472" s="68"/>
      <c r="H472" s="16"/>
      <c r="I472" s="16"/>
      <c r="J472" s="68"/>
      <c r="K472" s="68"/>
      <c r="L472" s="16"/>
      <c r="M472" s="16"/>
      <c r="N472" s="68"/>
      <c r="O472" s="68"/>
      <c r="P472" s="16"/>
      <c r="Q472" s="69"/>
      <c r="R472" s="16"/>
      <c r="S472" s="26"/>
      <c r="T472" s="16"/>
      <c r="U472" s="16"/>
      <c r="V472" s="16"/>
      <c r="W472" s="26"/>
      <c r="X472" s="16"/>
      <c r="Y472" s="16"/>
      <c r="Z472" s="16"/>
      <c r="AA472" s="16"/>
      <c r="AB472" s="16"/>
      <c r="AC472" s="16"/>
      <c r="AD472" s="16"/>
      <c r="AE472" s="16"/>
      <c r="AF472" s="16"/>
      <c r="AG472" s="30"/>
      <c r="AH472" s="16"/>
      <c r="AI472" s="16"/>
      <c r="AJ472" s="16"/>
      <c r="AK472" s="16"/>
      <c r="AL472" s="16"/>
      <c r="AM472" s="16"/>
      <c r="AN472" s="16"/>
      <c r="AO472" s="16"/>
      <c r="AP472" s="16"/>
      <c r="AQ472" s="16"/>
      <c r="AR472" s="16"/>
      <c r="AS472" s="16"/>
      <c r="AT472" s="16"/>
      <c r="AU472" s="16"/>
      <c r="AV472" s="16"/>
      <c r="AW472" s="16"/>
      <c r="AX472" s="16"/>
      <c r="AY472" s="16"/>
      <c r="AZ472" s="16"/>
      <c r="BA472" s="16"/>
      <c r="BB472" s="16"/>
      <c r="BC472" s="16"/>
      <c r="BD472" s="16"/>
    </row>
    <row r="473" ht="15.75" customHeight="1">
      <c r="A473" s="73"/>
      <c r="B473" s="16"/>
      <c r="C473" s="67"/>
      <c r="D473" s="68"/>
      <c r="E473" s="16"/>
      <c r="F473" s="16"/>
      <c r="G473" s="68"/>
      <c r="H473" s="16"/>
      <c r="I473" s="16"/>
      <c r="J473" s="68"/>
      <c r="K473" s="68"/>
      <c r="L473" s="16"/>
      <c r="M473" s="16"/>
      <c r="N473" s="68"/>
      <c r="O473" s="68"/>
      <c r="P473" s="16"/>
      <c r="Q473" s="69"/>
      <c r="R473" s="16"/>
      <c r="S473" s="2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c r="AV473" s="16"/>
      <c r="AW473" s="16"/>
      <c r="AX473" s="16"/>
      <c r="AY473" s="16"/>
      <c r="AZ473" s="16"/>
      <c r="BA473" s="16"/>
      <c r="BB473" s="16"/>
      <c r="BC473" s="16"/>
      <c r="BD473" s="16"/>
    </row>
    <row r="474" ht="15.75" customHeight="1">
      <c r="A474" s="73"/>
      <c r="B474" s="16"/>
      <c r="C474" s="67"/>
      <c r="D474" s="68"/>
      <c r="E474" s="16"/>
      <c r="F474" s="16"/>
      <c r="G474" s="68"/>
      <c r="H474" s="16"/>
      <c r="I474" s="16"/>
      <c r="J474" s="68"/>
      <c r="K474" s="68"/>
      <c r="L474" s="16"/>
      <c r="M474" s="16"/>
      <c r="N474" s="68"/>
      <c r="O474" s="68"/>
      <c r="P474" s="16"/>
      <c r="Q474" s="69"/>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row>
    <row r="475" ht="15.75" customHeight="1">
      <c r="A475" s="73"/>
      <c r="B475" s="16"/>
      <c r="C475" s="67"/>
      <c r="D475" s="68"/>
      <c r="E475" s="16"/>
      <c r="F475" s="16"/>
      <c r="G475" s="68"/>
      <c r="H475" s="16"/>
      <c r="I475" s="16"/>
      <c r="J475" s="68"/>
      <c r="K475" s="68"/>
      <c r="L475" s="16"/>
      <c r="M475" s="16"/>
      <c r="N475" s="68"/>
      <c r="O475" s="68"/>
      <c r="P475" s="16"/>
      <c r="Q475" s="69"/>
      <c r="R475" s="16"/>
      <c r="S475" s="2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c r="AV475" s="16"/>
      <c r="AW475" s="16"/>
      <c r="AX475" s="16"/>
      <c r="AY475" s="16"/>
      <c r="AZ475" s="16"/>
      <c r="BA475" s="16"/>
      <c r="BB475" s="16"/>
      <c r="BC475" s="16"/>
      <c r="BD475" s="16"/>
    </row>
    <row r="476" ht="15.75" customHeight="1">
      <c r="A476" s="73"/>
      <c r="B476" s="16"/>
      <c r="C476" s="67"/>
      <c r="D476" s="68"/>
      <c r="E476" s="16"/>
      <c r="F476" s="16"/>
      <c r="G476" s="68"/>
      <c r="H476" s="16"/>
      <c r="I476" s="16"/>
      <c r="J476" s="68"/>
      <c r="K476" s="68"/>
      <c r="L476" s="16"/>
      <c r="M476" s="16"/>
      <c r="N476" s="68"/>
      <c r="O476" s="68"/>
      <c r="P476" s="16"/>
      <c r="Q476" s="69"/>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row>
    <row r="477" ht="15.75" customHeight="1">
      <c r="A477" s="73"/>
      <c r="B477" s="16"/>
      <c r="C477" s="67"/>
      <c r="D477" s="68"/>
      <c r="E477" s="16"/>
      <c r="F477" s="16"/>
      <c r="G477" s="68"/>
      <c r="H477" s="16"/>
      <c r="I477" s="16"/>
      <c r="J477" s="68"/>
      <c r="K477" s="68"/>
      <c r="L477" s="16"/>
      <c r="M477" s="16"/>
      <c r="N477" s="68"/>
      <c r="O477" s="68"/>
      <c r="P477" s="16"/>
      <c r="Q477" s="69"/>
      <c r="R477" s="16"/>
      <c r="S477" s="26"/>
      <c r="T477" s="16"/>
      <c r="U477" s="16"/>
      <c r="V477" s="16"/>
      <c r="W477" s="16"/>
      <c r="X477" s="16"/>
      <c r="Y477" s="16"/>
      <c r="Z477" s="16"/>
      <c r="AA477" s="16"/>
      <c r="AB477" s="16"/>
      <c r="AC477" s="16"/>
      <c r="AD477" s="16"/>
      <c r="AE477" s="16"/>
      <c r="AF477" s="16"/>
      <c r="AG477" s="30"/>
      <c r="AH477" s="16"/>
      <c r="AI477" s="16"/>
      <c r="AJ477" s="16"/>
      <c r="AK477" s="16"/>
      <c r="AL477" s="16"/>
      <c r="AM477" s="16"/>
      <c r="AN477" s="16"/>
      <c r="AO477" s="16"/>
      <c r="AP477" s="16"/>
      <c r="AQ477" s="16"/>
      <c r="AR477" s="16"/>
      <c r="AS477" s="16"/>
      <c r="AT477" s="16"/>
      <c r="AU477" s="16"/>
      <c r="AV477" s="16"/>
      <c r="AW477" s="16"/>
      <c r="AX477" s="16"/>
      <c r="AY477" s="16"/>
      <c r="AZ477" s="16"/>
      <c r="BA477" s="16"/>
      <c r="BB477" s="16"/>
      <c r="BC477" s="16"/>
      <c r="BD477" s="16"/>
    </row>
    <row r="478" ht="15.75" customHeight="1">
      <c r="A478" s="73"/>
      <c r="B478" s="16"/>
      <c r="C478" s="67"/>
      <c r="D478" s="68"/>
      <c r="E478" s="16"/>
      <c r="F478" s="16"/>
      <c r="G478" s="68"/>
      <c r="H478" s="16"/>
      <c r="I478" s="16"/>
      <c r="J478" s="68"/>
      <c r="K478" s="68"/>
      <c r="L478" s="16"/>
      <c r="M478" s="16"/>
      <c r="N478" s="68"/>
      <c r="O478" s="68"/>
      <c r="P478" s="16"/>
      <c r="Q478" s="69"/>
      <c r="R478" s="16"/>
      <c r="S478" s="26"/>
      <c r="T478" s="16"/>
      <c r="U478" s="16"/>
      <c r="V478" s="16"/>
      <c r="W478" s="26"/>
      <c r="X478" s="16"/>
      <c r="Y478" s="16"/>
      <c r="Z478" s="16"/>
      <c r="AA478" s="16"/>
      <c r="AB478" s="16"/>
      <c r="AC478" s="16"/>
      <c r="AD478" s="16"/>
      <c r="AE478" s="16"/>
      <c r="AF478" s="16"/>
      <c r="AG478" s="16"/>
      <c r="AH478" s="30"/>
      <c r="AI478" s="30"/>
      <c r="AJ478" s="30"/>
      <c r="AK478" s="30"/>
      <c r="AL478" s="30"/>
      <c r="AM478" s="16"/>
      <c r="AN478" s="16"/>
      <c r="AO478" s="16"/>
      <c r="AP478" s="16"/>
      <c r="AQ478" s="16"/>
      <c r="AR478" s="16"/>
      <c r="AS478" s="16"/>
      <c r="AT478" s="16"/>
      <c r="AU478" s="16"/>
      <c r="AV478" s="16"/>
      <c r="AW478" s="16"/>
      <c r="AX478" s="16"/>
      <c r="AY478" s="16"/>
      <c r="AZ478" s="16"/>
      <c r="BA478" s="16"/>
      <c r="BB478" s="16"/>
      <c r="BC478" s="16"/>
      <c r="BD478" s="16"/>
    </row>
    <row r="479" ht="15.75" customHeight="1">
      <c r="A479" s="73"/>
      <c r="B479" s="16"/>
      <c r="C479" s="67"/>
      <c r="D479" s="68"/>
      <c r="E479" s="16"/>
      <c r="F479" s="16"/>
      <c r="G479" s="68"/>
      <c r="H479" s="16"/>
      <c r="I479" s="16"/>
      <c r="J479" s="68"/>
      <c r="K479" s="68"/>
      <c r="L479" s="16"/>
      <c r="M479" s="16"/>
      <c r="N479" s="68"/>
      <c r="O479" s="68"/>
      <c r="P479" s="16"/>
      <c r="Q479" s="69"/>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c r="AV479" s="16"/>
      <c r="AW479" s="16"/>
      <c r="AX479" s="16"/>
      <c r="AY479" s="16"/>
      <c r="AZ479" s="16"/>
      <c r="BA479" s="16"/>
      <c r="BB479" s="16"/>
      <c r="BC479" s="16"/>
      <c r="BD479" s="16"/>
    </row>
    <row r="480" ht="15.75" customHeight="1">
      <c r="A480" s="73"/>
      <c r="B480" s="16"/>
      <c r="C480" s="67"/>
      <c r="D480" s="68"/>
      <c r="E480" s="16"/>
      <c r="F480" s="16"/>
      <c r="G480" s="68"/>
      <c r="H480" s="16"/>
      <c r="I480" s="16"/>
      <c r="J480" s="68"/>
      <c r="K480" s="68"/>
      <c r="L480" s="16"/>
      <c r="M480" s="16"/>
      <c r="N480" s="68"/>
      <c r="O480" s="68"/>
      <c r="P480" s="16"/>
      <c r="Q480" s="69"/>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c r="AV480" s="16"/>
      <c r="AW480" s="16"/>
      <c r="AX480" s="16"/>
      <c r="AY480" s="16"/>
      <c r="AZ480" s="16"/>
      <c r="BA480" s="16"/>
      <c r="BB480" s="16"/>
      <c r="BC480" s="16"/>
      <c r="BD480" s="16"/>
    </row>
    <row r="481" ht="15.75" customHeight="1">
      <c r="A481" s="73"/>
      <c r="B481" s="16"/>
      <c r="C481" s="67"/>
      <c r="D481" s="68"/>
      <c r="E481" s="16"/>
      <c r="F481" s="16"/>
      <c r="G481" s="68"/>
      <c r="H481" s="16"/>
      <c r="I481" s="16"/>
      <c r="J481" s="68"/>
      <c r="K481" s="68"/>
      <c r="L481" s="16"/>
      <c r="M481" s="16"/>
      <c r="N481" s="68"/>
      <c r="O481" s="68"/>
      <c r="P481" s="16"/>
      <c r="Q481" s="69"/>
      <c r="R481" s="16"/>
      <c r="S481" s="16"/>
      <c r="T481" s="16"/>
      <c r="U481" s="16"/>
      <c r="V481" s="16"/>
      <c r="W481" s="16"/>
      <c r="X481" s="16"/>
      <c r="Y481" s="16"/>
      <c r="Z481" s="16"/>
      <c r="AA481" s="16"/>
      <c r="AB481" s="16"/>
      <c r="AC481" s="16"/>
      <c r="AD481" s="16"/>
      <c r="AE481" s="16"/>
      <c r="AF481" s="16"/>
      <c r="AG481" s="30"/>
      <c r="AH481" s="16"/>
      <c r="AI481" s="16"/>
      <c r="AJ481" s="16"/>
      <c r="AK481" s="16"/>
      <c r="AL481" s="16"/>
      <c r="AM481" s="16"/>
      <c r="AN481" s="16"/>
      <c r="AO481" s="16"/>
      <c r="AP481" s="16"/>
      <c r="AQ481" s="16"/>
      <c r="AR481" s="16"/>
      <c r="AS481" s="16"/>
      <c r="AT481" s="16"/>
      <c r="AU481" s="16"/>
      <c r="AV481" s="16"/>
      <c r="AW481" s="16"/>
      <c r="AX481" s="16"/>
      <c r="AY481" s="16"/>
      <c r="AZ481" s="16"/>
      <c r="BA481" s="16"/>
      <c r="BB481" s="16"/>
      <c r="BC481" s="16"/>
      <c r="BD481" s="16"/>
    </row>
    <row r="482" ht="15.75" customHeight="1">
      <c r="A482" s="73"/>
      <c r="B482" s="16"/>
      <c r="C482" s="67"/>
      <c r="D482" s="68"/>
      <c r="E482" s="16"/>
      <c r="F482" s="16"/>
      <c r="G482" s="68"/>
      <c r="H482" s="16"/>
      <c r="I482" s="16"/>
      <c r="J482" s="68"/>
      <c r="K482" s="68"/>
      <c r="L482" s="16"/>
      <c r="M482" s="16"/>
      <c r="N482" s="68"/>
      <c r="O482" s="68"/>
      <c r="P482" s="16"/>
      <c r="Q482" s="69"/>
      <c r="R482" s="16"/>
      <c r="S482" s="16"/>
      <c r="T482" s="16"/>
      <c r="U482" s="16"/>
      <c r="V482" s="16"/>
      <c r="W482" s="2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c r="AV482" s="16"/>
      <c r="AW482" s="16"/>
      <c r="AX482" s="16"/>
      <c r="AY482" s="16"/>
      <c r="AZ482" s="16"/>
      <c r="BA482" s="16"/>
      <c r="BB482" s="16"/>
      <c r="BC482" s="16"/>
      <c r="BD482" s="16"/>
    </row>
    <row r="483" ht="15.75" customHeight="1">
      <c r="A483" s="73"/>
      <c r="B483" s="16"/>
      <c r="C483" s="67"/>
      <c r="D483" s="68"/>
      <c r="E483" s="16"/>
      <c r="F483" s="16"/>
      <c r="G483" s="68"/>
      <c r="H483" s="16"/>
      <c r="I483" s="16"/>
      <c r="J483" s="68"/>
      <c r="K483" s="68"/>
      <c r="L483" s="16"/>
      <c r="M483" s="16"/>
      <c r="N483" s="68"/>
      <c r="O483" s="68"/>
      <c r="P483" s="16"/>
      <c r="Q483" s="69"/>
      <c r="R483" s="16"/>
      <c r="S483" s="16"/>
      <c r="T483" s="16"/>
      <c r="U483" s="16"/>
      <c r="V483" s="16"/>
      <c r="W483" s="16"/>
      <c r="X483" s="16"/>
      <c r="Y483" s="16"/>
      <c r="Z483" s="16"/>
      <c r="AA483" s="16"/>
      <c r="AB483" s="16"/>
      <c r="AC483" s="16"/>
      <c r="AD483" s="16"/>
      <c r="AE483" s="16"/>
      <c r="AF483" s="16"/>
      <c r="AG483" s="16"/>
      <c r="AH483" s="30"/>
      <c r="AI483" s="30"/>
      <c r="AJ483" s="30"/>
      <c r="AK483" s="30"/>
      <c r="AL483" s="30"/>
      <c r="AM483" s="16"/>
      <c r="AN483" s="16"/>
      <c r="AO483" s="16"/>
      <c r="AP483" s="16"/>
      <c r="AQ483" s="16"/>
      <c r="AR483" s="16"/>
      <c r="AS483" s="16"/>
      <c r="AT483" s="16"/>
      <c r="AU483" s="16"/>
      <c r="AV483" s="16"/>
      <c r="AW483" s="16"/>
      <c r="AX483" s="16"/>
      <c r="AY483" s="16"/>
      <c r="AZ483" s="16"/>
      <c r="BA483" s="16"/>
      <c r="BB483" s="16"/>
      <c r="BC483" s="16"/>
      <c r="BD483" s="16"/>
    </row>
    <row r="484" ht="15.75" customHeight="1">
      <c r="A484" s="73"/>
      <c r="B484" s="16"/>
      <c r="C484" s="67"/>
      <c r="D484" s="68"/>
      <c r="E484" s="16"/>
      <c r="F484" s="16"/>
      <c r="G484" s="68"/>
      <c r="H484" s="16"/>
      <c r="I484" s="16"/>
      <c r="J484" s="68"/>
      <c r="K484" s="68"/>
      <c r="L484" s="16"/>
      <c r="M484" s="16"/>
      <c r="N484" s="68"/>
      <c r="O484" s="68"/>
      <c r="P484" s="16"/>
      <c r="Q484" s="69"/>
      <c r="R484" s="16"/>
      <c r="S484" s="26"/>
      <c r="T484" s="16"/>
      <c r="U484" s="16"/>
      <c r="V484" s="16"/>
      <c r="W484" s="16"/>
      <c r="X484" s="16"/>
      <c r="Y484" s="16"/>
      <c r="Z484" s="16"/>
      <c r="AA484" s="16"/>
      <c r="AB484" s="16"/>
      <c r="AC484" s="16"/>
      <c r="AD484" s="16"/>
      <c r="AE484" s="16"/>
      <c r="AF484" s="16"/>
      <c r="AG484" s="16"/>
      <c r="AH484" s="30"/>
      <c r="AI484" s="30"/>
      <c r="AJ484" s="30"/>
      <c r="AK484" s="16"/>
      <c r="AL484" s="16"/>
      <c r="AM484" s="16"/>
      <c r="AN484" s="16"/>
      <c r="AO484" s="16"/>
      <c r="AP484" s="16"/>
      <c r="AQ484" s="16"/>
      <c r="AR484" s="16"/>
      <c r="AS484" s="16"/>
      <c r="AT484" s="16"/>
      <c r="AU484" s="16"/>
      <c r="AV484" s="16"/>
      <c r="AW484" s="16"/>
      <c r="AX484" s="16"/>
      <c r="AY484" s="16"/>
      <c r="AZ484" s="16"/>
      <c r="BA484" s="16"/>
      <c r="BB484" s="16"/>
      <c r="BC484" s="16"/>
      <c r="BD484" s="16"/>
    </row>
    <row r="485" ht="15.75" customHeight="1">
      <c r="A485" s="73"/>
      <c r="B485" s="16"/>
      <c r="C485" s="67"/>
      <c r="D485" s="68"/>
      <c r="E485" s="16"/>
      <c r="F485" s="16"/>
      <c r="G485" s="68"/>
      <c r="H485" s="16"/>
      <c r="I485" s="16"/>
      <c r="J485" s="68"/>
      <c r="K485" s="68"/>
      <c r="L485" s="16"/>
      <c r="M485" s="16"/>
      <c r="N485" s="68"/>
      <c r="O485" s="68"/>
      <c r="P485" s="16"/>
      <c r="Q485" s="69"/>
      <c r="R485" s="16"/>
      <c r="S485" s="16"/>
      <c r="T485" s="16"/>
      <c r="U485" s="16"/>
      <c r="V485" s="16"/>
      <c r="W485" s="16"/>
      <c r="X485" s="16"/>
      <c r="Y485" s="16"/>
      <c r="Z485" s="16"/>
      <c r="AA485" s="16"/>
      <c r="AB485" s="16"/>
      <c r="AC485" s="16"/>
      <c r="AD485" s="16"/>
      <c r="AE485" s="16"/>
      <c r="AF485" s="16"/>
      <c r="AG485" s="16"/>
      <c r="AH485" s="30"/>
      <c r="AI485" s="16"/>
      <c r="AJ485" s="16"/>
      <c r="AK485" s="16"/>
      <c r="AL485" s="16"/>
      <c r="AM485" s="16"/>
      <c r="AN485" s="16"/>
      <c r="AO485" s="16"/>
      <c r="AP485" s="16"/>
      <c r="AQ485" s="16"/>
      <c r="AR485" s="16"/>
      <c r="AS485" s="16"/>
      <c r="AT485" s="16"/>
      <c r="AU485" s="16"/>
      <c r="AV485" s="16"/>
      <c r="AW485" s="16"/>
      <c r="AX485" s="16"/>
      <c r="AY485" s="16"/>
      <c r="AZ485" s="16"/>
      <c r="BA485" s="16"/>
      <c r="BB485" s="16"/>
      <c r="BC485" s="16"/>
      <c r="BD485" s="16"/>
    </row>
    <row r="486" ht="15.75" customHeight="1">
      <c r="A486" s="73"/>
      <c r="B486" s="16"/>
      <c r="C486" s="67"/>
      <c r="D486" s="68"/>
      <c r="E486" s="16"/>
      <c r="F486" s="16"/>
      <c r="G486" s="68"/>
      <c r="H486" s="16"/>
      <c r="I486" s="16"/>
      <c r="J486" s="68"/>
      <c r="K486" s="68"/>
      <c r="L486" s="16"/>
      <c r="M486" s="16"/>
      <c r="N486" s="68"/>
      <c r="O486" s="68"/>
      <c r="P486" s="16"/>
      <c r="Q486" s="69"/>
      <c r="R486" s="16"/>
      <c r="S486" s="16"/>
      <c r="T486" s="16"/>
      <c r="U486" s="16"/>
      <c r="V486" s="16"/>
      <c r="W486" s="16"/>
      <c r="X486" s="16"/>
      <c r="Y486" s="16"/>
      <c r="Z486" s="16"/>
      <c r="AA486" s="16"/>
      <c r="AB486" s="16"/>
      <c r="AC486" s="16"/>
      <c r="AD486" s="16"/>
      <c r="AE486" s="16"/>
      <c r="AF486" s="16"/>
      <c r="AG486" s="30"/>
      <c r="AH486" s="16"/>
      <c r="AI486" s="16"/>
      <c r="AJ486" s="16"/>
      <c r="AK486" s="16"/>
      <c r="AL486" s="16"/>
      <c r="AM486" s="16"/>
      <c r="AN486" s="16"/>
      <c r="AO486" s="16"/>
      <c r="AP486" s="16"/>
      <c r="AQ486" s="16"/>
      <c r="AR486" s="16"/>
      <c r="AS486" s="16"/>
      <c r="AT486" s="16"/>
      <c r="AU486" s="16"/>
      <c r="AV486" s="16"/>
      <c r="AW486" s="16"/>
      <c r="AX486" s="16"/>
      <c r="AY486" s="16"/>
      <c r="AZ486" s="16"/>
      <c r="BA486" s="16"/>
      <c r="BB486" s="16"/>
      <c r="BC486" s="16"/>
      <c r="BD486" s="16"/>
    </row>
    <row r="487" ht="15.75" customHeight="1">
      <c r="A487" s="73"/>
      <c r="B487" s="16"/>
      <c r="C487" s="67"/>
      <c r="D487" s="68"/>
      <c r="E487" s="16"/>
      <c r="F487" s="16"/>
      <c r="G487" s="68"/>
      <c r="H487" s="16"/>
      <c r="I487" s="16"/>
      <c r="J487" s="68"/>
      <c r="K487" s="68"/>
      <c r="L487" s="16"/>
      <c r="M487" s="16"/>
      <c r="N487" s="68"/>
      <c r="O487" s="68"/>
      <c r="P487" s="16"/>
      <c r="Q487" s="69"/>
      <c r="R487" s="16"/>
      <c r="S487" s="26"/>
      <c r="T487" s="16"/>
      <c r="U487" s="16"/>
      <c r="V487" s="2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c r="AV487" s="16"/>
      <c r="AW487" s="16"/>
      <c r="AX487" s="16"/>
      <c r="AY487" s="16"/>
      <c r="AZ487" s="16"/>
      <c r="BA487" s="16"/>
      <c r="BB487" s="16"/>
      <c r="BC487" s="16"/>
      <c r="BD487" s="16"/>
    </row>
    <row r="488" ht="15.75" customHeight="1">
      <c r="A488" s="73"/>
      <c r="B488" s="16"/>
      <c r="C488" s="67"/>
      <c r="D488" s="68"/>
      <c r="E488" s="16"/>
      <c r="F488" s="16"/>
      <c r="G488" s="68"/>
      <c r="H488" s="16"/>
      <c r="I488" s="16"/>
      <c r="J488" s="68"/>
      <c r="K488" s="68"/>
      <c r="L488" s="16"/>
      <c r="M488" s="16"/>
      <c r="N488" s="68"/>
      <c r="O488" s="68"/>
      <c r="P488" s="16"/>
      <c r="Q488" s="69"/>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c r="AV488" s="16"/>
      <c r="AW488" s="16"/>
      <c r="AX488" s="16"/>
      <c r="AY488" s="16"/>
      <c r="AZ488" s="16"/>
      <c r="BA488" s="16"/>
      <c r="BB488" s="16"/>
      <c r="BC488" s="16"/>
      <c r="BD488" s="16"/>
    </row>
    <row r="489" ht="15.75" customHeight="1">
      <c r="A489" s="73"/>
      <c r="B489" s="16"/>
      <c r="C489" s="67"/>
      <c r="D489" s="68"/>
      <c r="E489" s="16"/>
      <c r="F489" s="16"/>
      <c r="G489" s="68"/>
      <c r="H489" s="16"/>
      <c r="I489" s="16"/>
      <c r="J489" s="68"/>
      <c r="K489" s="68"/>
      <c r="L489" s="16"/>
      <c r="M489" s="16"/>
      <c r="N489" s="68"/>
      <c r="O489" s="68"/>
      <c r="P489" s="16"/>
      <c r="Q489" s="69"/>
      <c r="R489" s="16"/>
      <c r="S489" s="2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c r="AV489" s="16"/>
      <c r="AW489" s="16"/>
      <c r="AX489" s="16"/>
      <c r="AY489" s="16"/>
      <c r="AZ489" s="16"/>
      <c r="BA489" s="16"/>
      <c r="BB489" s="16"/>
      <c r="BC489" s="16"/>
      <c r="BD489" s="16"/>
    </row>
    <row r="490" ht="15.75" customHeight="1">
      <c r="A490" s="73"/>
      <c r="B490" s="16"/>
      <c r="C490" s="67"/>
      <c r="D490" s="68"/>
      <c r="E490" s="16"/>
      <c r="F490" s="16"/>
      <c r="G490" s="68"/>
      <c r="H490" s="16"/>
      <c r="I490" s="16"/>
      <c r="J490" s="68"/>
      <c r="K490" s="68"/>
      <c r="L490" s="16"/>
      <c r="M490" s="16"/>
      <c r="N490" s="68"/>
      <c r="O490" s="68"/>
      <c r="P490" s="16"/>
      <c r="Q490" s="69"/>
      <c r="R490" s="16"/>
      <c r="S490" s="26"/>
      <c r="T490" s="16"/>
      <c r="U490" s="16"/>
      <c r="V490" s="16"/>
      <c r="W490" s="16"/>
      <c r="X490" s="16"/>
      <c r="Y490" s="16"/>
      <c r="Z490" s="16"/>
      <c r="AA490" s="16"/>
      <c r="AB490" s="16"/>
      <c r="AC490" s="16"/>
      <c r="AD490" s="16"/>
      <c r="AE490" s="16"/>
      <c r="AF490" s="16"/>
      <c r="AG490" s="16"/>
      <c r="AH490" s="30"/>
      <c r="AI490" s="30"/>
      <c r="AJ490" s="30"/>
      <c r="AK490" s="30"/>
      <c r="AL490" s="30"/>
      <c r="AM490" s="16"/>
      <c r="AN490" s="16"/>
      <c r="AO490" s="16"/>
      <c r="AP490" s="16"/>
      <c r="AQ490" s="16"/>
      <c r="AR490" s="16"/>
      <c r="AS490" s="16"/>
      <c r="AT490" s="16"/>
      <c r="AU490" s="16"/>
      <c r="AV490" s="16"/>
      <c r="AW490" s="16"/>
      <c r="AX490" s="16"/>
      <c r="AY490" s="16"/>
      <c r="AZ490" s="16"/>
      <c r="BA490" s="16"/>
      <c r="BB490" s="16"/>
      <c r="BC490" s="16"/>
      <c r="BD490" s="16"/>
    </row>
    <row r="491" ht="15.75" customHeight="1">
      <c r="A491" s="73"/>
      <c r="B491" s="16"/>
      <c r="C491" s="67"/>
      <c r="D491" s="68"/>
      <c r="E491" s="16"/>
      <c r="F491" s="16"/>
      <c r="G491" s="68"/>
      <c r="H491" s="16"/>
      <c r="I491" s="16"/>
      <c r="J491" s="68"/>
      <c r="K491" s="68"/>
      <c r="L491" s="16"/>
      <c r="M491" s="16"/>
      <c r="N491" s="68"/>
      <c r="O491" s="68"/>
      <c r="P491" s="16"/>
      <c r="Q491" s="69"/>
      <c r="R491" s="16"/>
      <c r="S491" s="16"/>
      <c r="T491" s="16"/>
      <c r="U491" s="16"/>
      <c r="V491" s="16"/>
      <c r="W491" s="16"/>
      <c r="X491" s="16"/>
      <c r="Y491" s="16"/>
      <c r="Z491" s="16"/>
      <c r="AA491" s="16"/>
      <c r="AB491" s="16"/>
      <c r="AC491" s="16"/>
      <c r="AD491" s="16"/>
      <c r="AE491" s="16"/>
      <c r="AF491" s="16"/>
      <c r="AG491" s="30"/>
      <c r="AH491" s="16"/>
      <c r="AI491" s="16"/>
      <c r="AJ491" s="16"/>
      <c r="AK491" s="16"/>
      <c r="AL491" s="16"/>
      <c r="AM491" s="16"/>
      <c r="AN491" s="16"/>
      <c r="AO491" s="16"/>
      <c r="AP491" s="16"/>
      <c r="AQ491" s="16"/>
      <c r="AR491" s="16"/>
      <c r="AS491" s="16"/>
      <c r="AT491" s="16"/>
      <c r="AU491" s="16"/>
      <c r="AV491" s="16"/>
      <c r="AW491" s="16"/>
      <c r="AX491" s="16"/>
      <c r="AY491" s="16"/>
      <c r="AZ491" s="16"/>
      <c r="BA491" s="16"/>
      <c r="BB491" s="16"/>
      <c r="BC491" s="16"/>
      <c r="BD491" s="16"/>
    </row>
    <row r="492" ht="15.75" customHeight="1">
      <c r="A492" s="73"/>
      <c r="B492" s="16"/>
      <c r="C492" s="67"/>
      <c r="D492" s="68"/>
      <c r="E492" s="16"/>
      <c r="F492" s="16"/>
      <c r="G492" s="68"/>
      <c r="H492" s="16"/>
      <c r="I492" s="16"/>
      <c r="J492" s="68"/>
      <c r="K492" s="68"/>
      <c r="L492" s="16"/>
      <c r="M492" s="16"/>
      <c r="N492" s="68"/>
      <c r="O492" s="68"/>
      <c r="P492" s="16"/>
      <c r="Q492" s="69"/>
      <c r="R492" s="16"/>
      <c r="S492" s="16"/>
      <c r="T492" s="16"/>
      <c r="U492" s="16"/>
      <c r="V492" s="16"/>
      <c r="W492" s="16"/>
      <c r="X492" s="16"/>
      <c r="Y492" s="16"/>
      <c r="Z492" s="16"/>
      <c r="AA492" s="16"/>
      <c r="AB492" s="16"/>
      <c r="AC492" s="16"/>
      <c r="AD492" s="16"/>
      <c r="AE492" s="16"/>
      <c r="AF492" s="16"/>
      <c r="AG492" s="30"/>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row>
    <row r="493" ht="15.75" customHeight="1">
      <c r="A493" s="73"/>
      <c r="B493" s="16"/>
      <c r="C493" s="67"/>
      <c r="D493" s="68"/>
      <c r="E493" s="16"/>
      <c r="F493" s="16"/>
      <c r="G493" s="68"/>
      <c r="H493" s="16"/>
      <c r="I493" s="16"/>
      <c r="J493" s="68"/>
      <c r="K493" s="68"/>
      <c r="L493" s="16"/>
      <c r="M493" s="16"/>
      <c r="N493" s="68"/>
      <c r="O493" s="68"/>
      <c r="P493" s="16"/>
      <c r="Q493" s="69"/>
      <c r="R493" s="16"/>
      <c r="S493" s="2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c r="AY493" s="16"/>
      <c r="AZ493" s="16"/>
      <c r="BA493" s="16"/>
      <c r="BB493" s="16"/>
      <c r="BC493" s="16"/>
      <c r="BD493" s="16"/>
    </row>
    <row r="494" ht="15.75" customHeight="1">
      <c r="A494" s="73"/>
      <c r="B494" s="16"/>
      <c r="C494" s="67"/>
      <c r="D494" s="68"/>
      <c r="E494" s="16"/>
      <c r="F494" s="16"/>
      <c r="G494" s="68"/>
      <c r="H494" s="16"/>
      <c r="I494" s="16"/>
      <c r="J494" s="68"/>
      <c r="K494" s="68"/>
      <c r="L494" s="16"/>
      <c r="M494" s="16"/>
      <c r="N494" s="68"/>
      <c r="O494" s="68"/>
      <c r="P494" s="16"/>
      <c r="Q494" s="69"/>
      <c r="R494" s="16"/>
      <c r="S494" s="2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c r="AY494" s="16"/>
      <c r="AZ494" s="16"/>
      <c r="BA494" s="16"/>
      <c r="BB494" s="16"/>
      <c r="BC494" s="16"/>
      <c r="BD494" s="16"/>
    </row>
    <row r="495" ht="15.75" customHeight="1">
      <c r="A495" s="73"/>
      <c r="B495" s="16"/>
      <c r="C495" s="67"/>
      <c r="D495" s="68"/>
      <c r="E495" s="16"/>
      <c r="F495" s="16"/>
      <c r="G495" s="68"/>
      <c r="H495" s="16"/>
      <c r="I495" s="16"/>
      <c r="J495" s="68"/>
      <c r="K495" s="68"/>
      <c r="L495" s="16"/>
      <c r="M495" s="16"/>
      <c r="N495" s="68"/>
      <c r="O495" s="68"/>
      <c r="P495" s="16"/>
      <c r="Q495" s="69"/>
      <c r="R495" s="16"/>
      <c r="S495" s="2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c r="AV495" s="16"/>
      <c r="AW495" s="16"/>
      <c r="AX495" s="16"/>
      <c r="AY495" s="16"/>
      <c r="AZ495" s="16"/>
      <c r="BA495" s="16"/>
      <c r="BB495" s="16"/>
      <c r="BC495" s="16"/>
      <c r="BD495" s="16"/>
    </row>
    <row r="496" ht="15.75" customHeight="1">
      <c r="A496" s="73"/>
      <c r="B496" s="16"/>
      <c r="C496" s="67"/>
      <c r="D496" s="68"/>
      <c r="E496" s="16"/>
      <c r="F496" s="16"/>
      <c r="G496" s="68"/>
      <c r="H496" s="16"/>
      <c r="I496" s="16"/>
      <c r="J496" s="68"/>
      <c r="K496" s="68"/>
      <c r="L496" s="16"/>
      <c r="M496" s="16"/>
      <c r="N496" s="68"/>
      <c r="O496" s="68"/>
      <c r="P496" s="16"/>
      <c r="Q496" s="69"/>
      <c r="R496" s="16"/>
      <c r="S496" s="26"/>
      <c r="T496" s="16"/>
      <c r="U496" s="16"/>
      <c r="V496" s="16"/>
      <c r="W496" s="26"/>
      <c r="X496" s="16"/>
      <c r="Y496" s="16"/>
      <c r="Z496" s="16"/>
      <c r="AA496" s="16"/>
      <c r="AB496" s="16"/>
      <c r="AC496" s="16"/>
      <c r="AD496" s="16"/>
      <c r="AE496" s="16"/>
      <c r="AF496" s="16"/>
      <c r="AG496" s="30"/>
      <c r="AH496" s="16"/>
      <c r="AI496" s="16"/>
      <c r="AJ496" s="16"/>
      <c r="AK496" s="16"/>
      <c r="AL496" s="16"/>
      <c r="AM496" s="16"/>
      <c r="AN496" s="16"/>
      <c r="AO496" s="16"/>
      <c r="AP496" s="16"/>
      <c r="AQ496" s="16"/>
      <c r="AR496" s="16"/>
      <c r="AS496" s="16"/>
      <c r="AT496" s="16"/>
      <c r="AU496" s="16"/>
      <c r="AV496" s="16"/>
      <c r="AW496" s="16"/>
      <c r="AX496" s="16"/>
      <c r="AY496" s="16"/>
      <c r="AZ496" s="16"/>
      <c r="BA496" s="16"/>
      <c r="BB496" s="16"/>
      <c r="BC496" s="16"/>
      <c r="BD496" s="16"/>
    </row>
    <row r="497" ht="15.75" customHeight="1">
      <c r="A497" s="73"/>
      <c r="B497" s="16"/>
      <c r="C497" s="67"/>
      <c r="D497" s="68"/>
      <c r="E497" s="16"/>
      <c r="F497" s="16"/>
      <c r="G497" s="68"/>
      <c r="H497" s="16"/>
      <c r="I497" s="16"/>
      <c r="J497" s="68"/>
      <c r="K497" s="68"/>
      <c r="L497" s="16"/>
      <c r="M497" s="16"/>
      <c r="N497" s="68"/>
      <c r="O497" s="68"/>
      <c r="P497" s="16"/>
      <c r="Q497" s="69"/>
      <c r="R497" s="16"/>
      <c r="S497" s="16"/>
      <c r="T497" s="16"/>
      <c r="U497" s="16"/>
      <c r="V497" s="16"/>
      <c r="W497" s="16"/>
      <c r="X497" s="16"/>
      <c r="Y497" s="16"/>
      <c r="Z497" s="16"/>
      <c r="AA497" s="16"/>
      <c r="AB497" s="16"/>
      <c r="AC497" s="16"/>
      <c r="AD497" s="16"/>
      <c r="AE497" s="16"/>
      <c r="AF497" s="16"/>
      <c r="AG497" s="30"/>
      <c r="AH497" s="16"/>
      <c r="AI497" s="16"/>
      <c r="AJ497" s="16"/>
      <c r="AK497" s="16"/>
      <c r="AL497" s="16"/>
      <c r="AM497" s="16"/>
      <c r="AN497" s="16"/>
      <c r="AO497" s="16"/>
      <c r="AP497" s="16"/>
      <c r="AQ497" s="16"/>
      <c r="AR497" s="16"/>
      <c r="AS497" s="16"/>
      <c r="AT497" s="16"/>
      <c r="AU497" s="16"/>
      <c r="AV497" s="16"/>
      <c r="AW497" s="16"/>
      <c r="AX497" s="16"/>
      <c r="AY497" s="16"/>
      <c r="AZ497" s="16"/>
      <c r="BA497" s="16"/>
      <c r="BB497" s="16"/>
      <c r="BC497" s="16"/>
      <c r="BD497" s="16"/>
    </row>
    <row r="498" ht="15.75" customHeight="1">
      <c r="A498" s="73"/>
      <c r="B498" s="16"/>
      <c r="C498" s="67"/>
      <c r="D498" s="68"/>
      <c r="E498" s="16"/>
      <c r="F498" s="16"/>
      <c r="G498" s="68"/>
      <c r="H498" s="16"/>
      <c r="I498" s="16"/>
      <c r="J498" s="68"/>
      <c r="K498" s="68"/>
      <c r="L498" s="16"/>
      <c r="M498" s="16"/>
      <c r="N498" s="68"/>
      <c r="O498" s="68"/>
      <c r="P498" s="16"/>
      <c r="Q498" s="69"/>
      <c r="R498" s="16"/>
      <c r="S498" s="26"/>
      <c r="T498" s="16"/>
      <c r="U498" s="16"/>
      <c r="V498" s="16"/>
      <c r="W498" s="16"/>
      <c r="X498" s="16"/>
      <c r="Y498" s="16"/>
      <c r="Z498" s="16"/>
      <c r="AA498" s="16"/>
      <c r="AB498" s="16"/>
      <c r="AC498" s="16"/>
      <c r="AD498" s="16"/>
      <c r="AE498" s="16"/>
      <c r="AF498" s="16"/>
      <c r="AG498" s="16"/>
      <c r="AH498" s="30"/>
      <c r="AI498" s="30"/>
      <c r="AJ498" s="30"/>
      <c r="AK498" s="16"/>
      <c r="AL498" s="16"/>
      <c r="AM498" s="16"/>
      <c r="AN498" s="16"/>
      <c r="AO498" s="16"/>
      <c r="AP498" s="16"/>
      <c r="AQ498" s="16"/>
      <c r="AR498" s="16"/>
      <c r="AS498" s="16"/>
      <c r="AT498" s="16"/>
      <c r="AU498" s="16"/>
      <c r="AV498" s="16"/>
      <c r="AW498" s="16"/>
      <c r="AX498" s="16"/>
      <c r="AY498" s="16"/>
      <c r="AZ498" s="16"/>
      <c r="BA498" s="16"/>
      <c r="BB498" s="16"/>
      <c r="BC498" s="16"/>
      <c r="BD498" s="16"/>
    </row>
    <row r="499" ht="15.75" customHeight="1">
      <c r="A499" s="73"/>
      <c r="B499" s="16"/>
      <c r="C499" s="67"/>
      <c r="D499" s="68"/>
      <c r="E499" s="16"/>
      <c r="F499" s="16"/>
      <c r="G499" s="68"/>
      <c r="H499" s="16"/>
      <c r="I499" s="16"/>
      <c r="J499" s="68"/>
      <c r="K499" s="68"/>
      <c r="L499" s="16"/>
      <c r="M499" s="16"/>
      <c r="N499" s="68"/>
      <c r="O499" s="68"/>
      <c r="P499" s="16"/>
      <c r="Q499" s="69"/>
      <c r="R499" s="16"/>
      <c r="S499" s="26"/>
      <c r="T499" s="16"/>
      <c r="U499" s="16"/>
      <c r="V499" s="16"/>
      <c r="W499" s="16"/>
      <c r="X499" s="16"/>
      <c r="Y499" s="16"/>
      <c r="Z499" s="16"/>
      <c r="AA499" s="16"/>
      <c r="AB499" s="16"/>
      <c r="AC499" s="16"/>
      <c r="AD499" s="16"/>
      <c r="AE499" s="16"/>
      <c r="AF499" s="16"/>
      <c r="AG499" s="30"/>
      <c r="AH499" s="16"/>
      <c r="AI499" s="16"/>
      <c r="AJ499" s="16"/>
      <c r="AK499" s="16"/>
      <c r="AL499" s="16"/>
      <c r="AM499" s="16"/>
      <c r="AN499" s="16"/>
      <c r="AO499" s="16"/>
      <c r="AP499" s="16"/>
      <c r="AQ499" s="16"/>
      <c r="AR499" s="16"/>
      <c r="AS499" s="16"/>
      <c r="AT499" s="16"/>
      <c r="AU499" s="16"/>
      <c r="AV499" s="16"/>
      <c r="AW499" s="16"/>
      <c r="AX499" s="16"/>
      <c r="AY499" s="16"/>
      <c r="AZ499" s="16"/>
      <c r="BA499" s="16"/>
      <c r="BB499" s="16"/>
      <c r="BC499" s="16"/>
      <c r="BD499" s="16"/>
    </row>
    <row r="500" ht="15.75" customHeight="1">
      <c r="A500" s="73"/>
      <c r="B500" s="16"/>
      <c r="C500" s="67"/>
      <c r="D500" s="68"/>
      <c r="E500" s="16"/>
      <c r="F500" s="16"/>
      <c r="G500" s="68"/>
      <c r="H500" s="16"/>
      <c r="I500" s="16"/>
      <c r="J500" s="68"/>
      <c r="K500" s="68"/>
      <c r="L500" s="16"/>
      <c r="M500" s="16"/>
      <c r="N500" s="68"/>
      <c r="O500" s="68"/>
      <c r="P500" s="16"/>
      <c r="Q500" s="69"/>
      <c r="R500" s="16"/>
      <c r="S500" s="26"/>
      <c r="T500" s="16"/>
      <c r="U500" s="16"/>
      <c r="V500" s="16"/>
      <c r="W500" s="16"/>
      <c r="X500" s="16"/>
      <c r="Y500" s="16"/>
      <c r="Z500" s="16"/>
      <c r="AA500" s="16"/>
      <c r="AB500" s="16"/>
      <c r="AC500" s="16"/>
      <c r="AD500" s="16"/>
      <c r="AE500" s="16"/>
      <c r="AF500" s="16"/>
      <c r="AG500" s="30"/>
      <c r="AH500" s="16"/>
      <c r="AI500" s="16"/>
      <c r="AJ500" s="16"/>
      <c r="AK500" s="16"/>
      <c r="AL500" s="16"/>
      <c r="AM500" s="16"/>
      <c r="AN500" s="16"/>
      <c r="AO500" s="16"/>
      <c r="AP500" s="16"/>
      <c r="AQ500" s="16"/>
      <c r="AR500" s="16"/>
      <c r="AS500" s="16"/>
      <c r="AT500" s="16"/>
      <c r="AU500" s="16"/>
      <c r="AV500" s="16"/>
      <c r="AW500" s="16"/>
      <c r="AX500" s="16"/>
      <c r="AY500" s="16"/>
      <c r="AZ500" s="16"/>
      <c r="BA500" s="16"/>
      <c r="BB500" s="16"/>
      <c r="BC500" s="16"/>
      <c r="BD500" s="16"/>
    </row>
    <row r="501" ht="15.75" customHeight="1">
      <c r="A501" s="73"/>
      <c r="B501" s="16"/>
      <c r="C501" s="67"/>
      <c r="D501" s="68"/>
      <c r="E501" s="16"/>
      <c r="F501" s="16"/>
      <c r="G501" s="68"/>
      <c r="H501" s="16"/>
      <c r="I501" s="16"/>
      <c r="J501" s="68"/>
      <c r="K501" s="68"/>
      <c r="L501" s="16"/>
      <c r="M501" s="16"/>
      <c r="N501" s="68"/>
      <c r="O501" s="68"/>
      <c r="P501" s="16"/>
      <c r="Q501" s="69"/>
      <c r="R501" s="16"/>
      <c r="S501" s="2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row>
    <row r="502" ht="15.75" customHeight="1">
      <c r="A502" s="73"/>
      <c r="B502" s="16"/>
      <c r="C502" s="67"/>
      <c r="D502" s="68"/>
      <c r="E502" s="16"/>
      <c r="F502" s="16"/>
      <c r="G502" s="68"/>
      <c r="H502" s="16"/>
      <c r="I502" s="16"/>
      <c r="J502" s="68"/>
      <c r="K502" s="68"/>
      <c r="L502" s="16"/>
      <c r="M502" s="16"/>
      <c r="N502" s="68"/>
      <c r="O502" s="68"/>
      <c r="P502" s="16"/>
      <c r="Q502" s="69"/>
      <c r="R502" s="16"/>
      <c r="S502" s="16"/>
      <c r="T502" s="16"/>
      <c r="U502" s="16"/>
      <c r="V502" s="16"/>
      <c r="W502" s="16"/>
      <c r="X502" s="16"/>
      <c r="Y502" s="16"/>
      <c r="Z502" s="16"/>
      <c r="AA502" s="16"/>
      <c r="AB502" s="16"/>
      <c r="AC502" s="16"/>
      <c r="AD502" s="16"/>
      <c r="AE502" s="16"/>
      <c r="AF502" s="16"/>
      <c r="AG502" s="30"/>
      <c r="AH502" s="16"/>
      <c r="AI502" s="16"/>
      <c r="AJ502" s="16"/>
      <c r="AK502" s="16"/>
      <c r="AL502" s="16"/>
      <c r="AM502" s="16"/>
      <c r="AN502" s="16"/>
      <c r="AO502" s="16"/>
      <c r="AP502" s="16"/>
      <c r="AQ502" s="16"/>
      <c r="AR502" s="16"/>
      <c r="AS502" s="16"/>
      <c r="AT502" s="16"/>
      <c r="AU502" s="16"/>
      <c r="AV502" s="16"/>
      <c r="AW502" s="16"/>
      <c r="AX502" s="16"/>
      <c r="AY502" s="16"/>
      <c r="AZ502" s="16"/>
      <c r="BA502" s="16"/>
      <c r="BB502" s="16"/>
      <c r="BC502" s="16"/>
      <c r="BD502" s="16"/>
    </row>
    <row r="503" ht="15.75" customHeight="1">
      <c r="A503" s="73"/>
      <c r="B503" s="16"/>
      <c r="C503" s="67"/>
      <c r="D503" s="68"/>
      <c r="E503" s="16"/>
      <c r="F503" s="16"/>
      <c r="G503" s="68"/>
      <c r="H503" s="16"/>
      <c r="I503" s="16"/>
      <c r="J503" s="68"/>
      <c r="K503" s="68"/>
      <c r="L503" s="16"/>
      <c r="M503" s="16"/>
      <c r="N503" s="68"/>
      <c r="O503" s="68"/>
      <c r="P503" s="16"/>
      <c r="Q503" s="69"/>
      <c r="R503" s="16"/>
      <c r="S503" s="2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c r="AV503" s="16"/>
      <c r="AW503" s="16"/>
      <c r="AX503" s="16"/>
      <c r="AY503" s="16"/>
      <c r="AZ503" s="16"/>
      <c r="BA503" s="16"/>
      <c r="BB503" s="16"/>
      <c r="BC503" s="16"/>
      <c r="BD503" s="16"/>
    </row>
    <row r="504" ht="15.75" customHeight="1">
      <c r="A504" s="73"/>
      <c r="B504" s="16"/>
      <c r="C504" s="67"/>
      <c r="D504" s="68"/>
      <c r="E504" s="16"/>
      <c r="F504" s="16"/>
      <c r="G504" s="68"/>
      <c r="H504" s="16"/>
      <c r="I504" s="16"/>
      <c r="J504" s="68"/>
      <c r="K504" s="68"/>
      <c r="L504" s="16"/>
      <c r="M504" s="16"/>
      <c r="N504" s="68"/>
      <c r="O504" s="68"/>
      <c r="P504" s="16"/>
      <c r="Q504" s="30"/>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c r="AV504" s="16"/>
      <c r="AW504" s="16"/>
      <c r="AX504" s="16"/>
      <c r="AY504" s="16"/>
      <c r="AZ504" s="16"/>
      <c r="BA504" s="16"/>
      <c r="BB504" s="16"/>
      <c r="BC504" s="16"/>
      <c r="BD504" s="16"/>
    </row>
    <row r="505" ht="15.75" customHeight="1">
      <c r="A505" s="73"/>
      <c r="B505" s="16"/>
      <c r="C505" s="67"/>
      <c r="D505" s="68"/>
      <c r="E505" s="16"/>
      <c r="F505" s="16"/>
      <c r="G505" s="68"/>
      <c r="H505" s="16"/>
      <c r="I505" s="16"/>
      <c r="J505" s="68"/>
      <c r="K505" s="68"/>
      <c r="L505" s="16"/>
      <c r="M505" s="16"/>
      <c r="N505" s="68"/>
      <c r="O505" s="68"/>
      <c r="P505" s="16"/>
      <c r="Q505" s="69"/>
      <c r="R505" s="16"/>
      <c r="S505" s="2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c r="AV505" s="16"/>
      <c r="AW505" s="16"/>
      <c r="AX505" s="16"/>
      <c r="AY505" s="16"/>
      <c r="AZ505" s="16"/>
      <c r="BA505" s="16"/>
      <c r="BB505" s="16"/>
      <c r="BC505" s="16"/>
      <c r="BD505" s="16"/>
    </row>
    <row r="506" ht="15.75" customHeight="1">
      <c r="A506" s="73"/>
      <c r="B506" s="16"/>
      <c r="C506" s="67"/>
      <c r="D506" s="68"/>
      <c r="E506" s="16"/>
      <c r="F506" s="16"/>
      <c r="G506" s="68"/>
      <c r="H506" s="16"/>
      <c r="I506" s="16"/>
      <c r="J506" s="68"/>
      <c r="K506" s="68"/>
      <c r="L506" s="16"/>
      <c r="M506" s="16"/>
      <c r="N506" s="68"/>
      <c r="O506" s="68"/>
      <c r="P506" s="16"/>
      <c r="Q506" s="69"/>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c r="AV506" s="16"/>
      <c r="AW506" s="16"/>
      <c r="AX506" s="16"/>
      <c r="AY506" s="16"/>
      <c r="AZ506" s="16"/>
      <c r="BA506" s="16"/>
      <c r="BB506" s="16"/>
      <c r="BC506" s="16"/>
      <c r="BD506" s="16"/>
    </row>
    <row r="507" ht="15.75" customHeight="1">
      <c r="A507" s="73"/>
      <c r="B507" s="16"/>
      <c r="C507" s="67"/>
      <c r="D507" s="68"/>
      <c r="E507" s="16"/>
      <c r="F507" s="16"/>
      <c r="G507" s="68"/>
      <c r="H507" s="16"/>
      <c r="I507" s="16"/>
      <c r="J507" s="68"/>
      <c r="K507" s="68"/>
      <c r="L507" s="16"/>
      <c r="M507" s="16"/>
      <c r="N507" s="68"/>
      <c r="O507" s="68"/>
      <c r="P507" s="16"/>
      <c r="Q507" s="69"/>
      <c r="R507" s="16"/>
      <c r="S507" s="2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c r="AV507" s="16"/>
      <c r="AW507" s="16"/>
      <c r="AX507" s="16"/>
      <c r="AY507" s="16"/>
      <c r="AZ507" s="16"/>
      <c r="BA507" s="16"/>
      <c r="BB507" s="16"/>
      <c r="BC507" s="16"/>
      <c r="BD507" s="16"/>
    </row>
    <row r="508" ht="15.75" customHeight="1">
      <c r="A508" s="73"/>
      <c r="B508" s="16"/>
      <c r="C508" s="67"/>
      <c r="D508" s="68"/>
      <c r="E508" s="16"/>
      <c r="F508" s="16"/>
      <c r="G508" s="68"/>
      <c r="H508" s="16"/>
      <c r="I508" s="16"/>
      <c r="J508" s="68"/>
      <c r="K508" s="68"/>
      <c r="L508" s="16"/>
      <c r="M508" s="16"/>
      <c r="N508" s="68"/>
      <c r="O508" s="68"/>
      <c r="P508" s="16"/>
      <c r="Q508" s="69"/>
      <c r="R508" s="16"/>
      <c r="S508" s="2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c r="AV508" s="16"/>
      <c r="AW508" s="16"/>
      <c r="AX508" s="16"/>
      <c r="AY508" s="16"/>
      <c r="AZ508" s="16"/>
      <c r="BA508" s="16"/>
      <c r="BB508" s="16"/>
      <c r="BC508" s="16"/>
      <c r="BD508" s="16"/>
    </row>
    <row r="509" ht="15.75" customHeight="1">
      <c r="A509" s="73"/>
      <c r="B509" s="16"/>
      <c r="C509" s="67"/>
      <c r="D509" s="68"/>
      <c r="E509" s="16"/>
      <c r="F509" s="16"/>
      <c r="G509" s="68"/>
      <c r="H509" s="16"/>
      <c r="I509" s="16"/>
      <c r="J509" s="68"/>
      <c r="K509" s="68"/>
      <c r="L509" s="16"/>
      <c r="M509" s="16"/>
      <c r="N509" s="68"/>
      <c r="O509" s="68"/>
      <c r="P509" s="16"/>
      <c r="Q509" s="69"/>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c r="AV509" s="16"/>
      <c r="AW509" s="16"/>
      <c r="AX509" s="16"/>
      <c r="AY509" s="16"/>
      <c r="AZ509" s="16"/>
      <c r="BA509" s="16"/>
      <c r="BB509" s="16"/>
      <c r="BC509" s="16"/>
      <c r="BD509" s="16"/>
    </row>
    <row r="510" ht="15.75" customHeight="1">
      <c r="A510" s="73"/>
      <c r="B510" s="16"/>
      <c r="C510" s="67"/>
      <c r="D510" s="68"/>
      <c r="E510" s="16"/>
      <c r="F510" s="16"/>
      <c r="G510" s="68"/>
      <c r="H510" s="16"/>
      <c r="I510" s="16"/>
      <c r="J510" s="68"/>
      <c r="K510" s="68"/>
      <c r="L510" s="16"/>
      <c r="M510" s="16"/>
      <c r="N510" s="68"/>
      <c r="O510" s="68"/>
      <c r="P510" s="16"/>
      <c r="Q510" s="69"/>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row>
    <row r="511" ht="15.75" customHeight="1">
      <c r="A511" s="73"/>
      <c r="B511" s="16"/>
      <c r="C511" s="67"/>
      <c r="D511" s="68"/>
      <c r="E511" s="16"/>
      <c r="F511" s="16"/>
      <c r="G511" s="68"/>
      <c r="H511" s="16"/>
      <c r="I511" s="16"/>
      <c r="J511" s="68"/>
      <c r="K511" s="68"/>
      <c r="L511" s="16"/>
      <c r="M511" s="16"/>
      <c r="N511" s="68"/>
      <c r="O511" s="68"/>
      <c r="P511" s="16"/>
      <c r="Q511" s="69"/>
      <c r="R511" s="16"/>
      <c r="S511" s="16"/>
      <c r="T511" s="16"/>
      <c r="U511" s="16"/>
      <c r="V511" s="26"/>
      <c r="W511" s="16"/>
      <c r="X511" s="16"/>
      <c r="Y511" s="16"/>
      <c r="Z511" s="16"/>
      <c r="AA511" s="16"/>
      <c r="AB511" s="16"/>
      <c r="AC511" s="16"/>
      <c r="AD511" s="16"/>
      <c r="AE511" s="16"/>
      <c r="AF511" s="16"/>
      <c r="AG511" s="30"/>
      <c r="AH511" s="16"/>
      <c r="AI511" s="16"/>
      <c r="AJ511" s="16"/>
      <c r="AK511" s="16"/>
      <c r="AL511" s="16"/>
      <c r="AM511" s="16"/>
      <c r="AN511" s="16"/>
      <c r="AO511" s="16"/>
      <c r="AP511" s="16"/>
      <c r="AQ511" s="16"/>
      <c r="AR511" s="16"/>
      <c r="AS511" s="16"/>
      <c r="AT511" s="16"/>
      <c r="AU511" s="16"/>
      <c r="AV511" s="16"/>
      <c r="AW511" s="16"/>
      <c r="AX511" s="16"/>
      <c r="AY511" s="16"/>
      <c r="AZ511" s="16"/>
      <c r="BA511" s="16"/>
      <c r="BB511" s="16"/>
      <c r="BC511" s="16"/>
      <c r="BD511" s="16"/>
    </row>
    <row r="512" ht="15.75" customHeight="1">
      <c r="A512" s="73"/>
      <c r="B512" s="16"/>
      <c r="C512" s="67"/>
      <c r="D512" s="68"/>
      <c r="E512" s="16"/>
      <c r="F512" s="16"/>
      <c r="G512" s="68"/>
      <c r="H512" s="16"/>
      <c r="I512" s="16"/>
      <c r="J512" s="68"/>
      <c r="K512" s="68"/>
      <c r="L512" s="16"/>
      <c r="M512" s="16"/>
      <c r="N512" s="68"/>
      <c r="O512" s="68"/>
      <c r="P512" s="16"/>
      <c r="Q512" s="30"/>
      <c r="R512" s="16"/>
      <c r="S512" s="16"/>
      <c r="T512" s="16"/>
      <c r="U512" s="16"/>
      <c r="V512" s="2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c r="AV512" s="16"/>
      <c r="AW512" s="16"/>
      <c r="AX512" s="16"/>
      <c r="AY512" s="16"/>
      <c r="AZ512" s="16"/>
      <c r="BA512" s="16"/>
      <c r="BB512" s="16"/>
      <c r="BC512" s="16"/>
      <c r="BD512" s="16"/>
    </row>
    <row r="513" ht="15.75" customHeight="1">
      <c r="A513" s="73"/>
      <c r="B513" s="16"/>
      <c r="C513" s="67"/>
      <c r="D513" s="68"/>
      <c r="E513" s="16"/>
      <c r="F513" s="16"/>
      <c r="G513" s="68"/>
      <c r="H513" s="16"/>
      <c r="I513" s="16"/>
      <c r="J513" s="68"/>
      <c r="K513" s="68"/>
      <c r="L513" s="16"/>
      <c r="M513" s="16"/>
      <c r="N513" s="68"/>
      <c r="O513" s="68"/>
      <c r="P513" s="16"/>
      <c r="Q513" s="69"/>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c r="AV513" s="16"/>
      <c r="AW513" s="16"/>
      <c r="AX513" s="16"/>
      <c r="AY513" s="16"/>
      <c r="AZ513" s="16"/>
      <c r="BA513" s="16"/>
      <c r="BB513" s="16"/>
      <c r="BC513" s="16"/>
      <c r="BD513" s="16"/>
    </row>
    <row r="514" ht="15.75" customHeight="1">
      <c r="A514" s="73"/>
      <c r="B514" s="16"/>
      <c r="C514" s="67"/>
      <c r="D514" s="68"/>
      <c r="E514" s="16"/>
      <c r="F514" s="16"/>
      <c r="G514" s="68"/>
      <c r="H514" s="16"/>
      <c r="I514" s="16"/>
      <c r="J514" s="68"/>
      <c r="K514" s="68"/>
      <c r="L514" s="16"/>
      <c r="M514" s="16"/>
      <c r="N514" s="68"/>
      <c r="O514" s="68"/>
      <c r="P514" s="16"/>
      <c r="Q514" s="69"/>
      <c r="R514" s="16"/>
      <c r="S514" s="2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row>
    <row r="515" ht="15.75" customHeight="1">
      <c r="A515" s="73"/>
      <c r="B515" s="16"/>
      <c r="C515" s="67"/>
      <c r="D515" s="68"/>
      <c r="E515" s="16"/>
      <c r="F515" s="16"/>
      <c r="G515" s="68"/>
      <c r="H515" s="16"/>
      <c r="I515" s="16"/>
      <c r="J515" s="68"/>
      <c r="K515" s="68"/>
      <c r="L515" s="16"/>
      <c r="M515" s="16"/>
      <c r="N515" s="68"/>
      <c r="O515" s="68"/>
      <c r="P515" s="16"/>
      <c r="Q515" s="69"/>
      <c r="R515" s="16"/>
      <c r="S515" s="2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c r="AV515" s="16"/>
      <c r="AW515" s="16"/>
      <c r="AX515" s="16"/>
      <c r="AY515" s="16"/>
      <c r="AZ515" s="16"/>
      <c r="BA515" s="16"/>
      <c r="BB515" s="16"/>
      <c r="BC515" s="16"/>
      <c r="BD515" s="16"/>
    </row>
    <row r="516" ht="15.75" customHeight="1">
      <c r="A516" s="73"/>
      <c r="B516" s="16"/>
      <c r="C516" s="67"/>
      <c r="D516" s="68"/>
      <c r="E516" s="16"/>
      <c r="F516" s="16"/>
      <c r="G516" s="68"/>
      <c r="H516" s="16"/>
      <c r="I516" s="16"/>
      <c r="J516" s="68"/>
      <c r="K516" s="68"/>
      <c r="L516" s="16"/>
      <c r="M516" s="16"/>
      <c r="N516" s="68"/>
      <c r="O516" s="68"/>
      <c r="P516" s="16"/>
      <c r="Q516" s="69"/>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c r="AV516" s="16"/>
      <c r="AW516" s="16"/>
      <c r="AX516" s="16"/>
      <c r="AY516" s="16"/>
      <c r="AZ516" s="16"/>
      <c r="BA516" s="16"/>
      <c r="BB516" s="16"/>
      <c r="BC516" s="16"/>
      <c r="BD516" s="16"/>
    </row>
    <row r="517" ht="15.75" customHeight="1">
      <c r="A517" s="73"/>
      <c r="B517" s="16"/>
      <c r="C517" s="67"/>
      <c r="D517" s="68"/>
      <c r="E517" s="16"/>
      <c r="F517" s="16"/>
      <c r="G517" s="68"/>
      <c r="H517" s="16"/>
      <c r="I517" s="16"/>
      <c r="J517" s="68"/>
      <c r="K517" s="68"/>
      <c r="L517" s="16"/>
      <c r="M517" s="16"/>
      <c r="N517" s="68"/>
      <c r="O517" s="68"/>
      <c r="P517" s="16"/>
      <c r="Q517" s="69"/>
      <c r="R517" s="16"/>
      <c r="S517" s="2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c r="AV517" s="16"/>
      <c r="AW517" s="16"/>
      <c r="AX517" s="16"/>
      <c r="AY517" s="16"/>
      <c r="AZ517" s="16"/>
      <c r="BA517" s="16"/>
      <c r="BB517" s="16"/>
      <c r="BC517" s="16"/>
      <c r="BD517" s="16"/>
    </row>
    <row r="518" ht="15.75" customHeight="1">
      <c r="A518" s="73"/>
      <c r="B518" s="16"/>
      <c r="C518" s="67"/>
      <c r="D518" s="68"/>
      <c r="E518" s="16"/>
      <c r="F518" s="16"/>
      <c r="G518" s="68"/>
      <c r="H518" s="16"/>
      <c r="I518" s="16"/>
      <c r="J518" s="68"/>
      <c r="K518" s="68"/>
      <c r="L518" s="16"/>
      <c r="M518" s="16"/>
      <c r="N518" s="68"/>
      <c r="O518" s="68"/>
      <c r="P518" s="16"/>
      <c r="Q518" s="69"/>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c r="AV518" s="16"/>
      <c r="AW518" s="16"/>
      <c r="AX518" s="16"/>
      <c r="AY518" s="16"/>
      <c r="AZ518" s="16"/>
      <c r="BA518" s="16"/>
      <c r="BB518" s="16"/>
      <c r="BC518" s="16"/>
      <c r="BD518" s="16"/>
    </row>
    <row r="519" ht="15.75" customHeight="1">
      <c r="A519" s="73"/>
      <c r="B519" s="16"/>
      <c r="C519" s="67"/>
      <c r="D519" s="68"/>
      <c r="E519" s="16"/>
      <c r="F519" s="16"/>
      <c r="G519" s="68"/>
      <c r="H519" s="16"/>
      <c r="I519" s="16"/>
      <c r="J519" s="68"/>
      <c r="K519" s="68"/>
      <c r="L519" s="16"/>
      <c r="M519" s="16"/>
      <c r="N519" s="68"/>
      <c r="O519" s="68"/>
      <c r="P519" s="16"/>
      <c r="Q519" s="69"/>
      <c r="R519" s="16"/>
      <c r="S519" s="2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row>
    <row r="520" ht="15.75" customHeight="1">
      <c r="A520" s="73"/>
      <c r="B520" s="16"/>
      <c r="C520" s="67"/>
      <c r="D520" s="68"/>
      <c r="E520" s="16"/>
      <c r="F520" s="16"/>
      <c r="G520" s="68"/>
      <c r="H520" s="16"/>
      <c r="I520" s="16"/>
      <c r="J520" s="68"/>
      <c r="K520" s="68"/>
      <c r="L520" s="16"/>
      <c r="M520" s="16"/>
      <c r="N520" s="68"/>
      <c r="O520" s="68"/>
      <c r="P520" s="16"/>
      <c r="Q520" s="69"/>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c r="AV520" s="16"/>
      <c r="AW520" s="16"/>
      <c r="AX520" s="16"/>
      <c r="AY520" s="16"/>
      <c r="AZ520" s="16"/>
      <c r="BA520" s="16"/>
      <c r="BB520" s="16"/>
      <c r="BC520" s="16"/>
      <c r="BD520" s="16"/>
    </row>
    <row r="521" ht="15.75" customHeight="1">
      <c r="A521" s="73"/>
      <c r="B521" s="16"/>
      <c r="C521" s="67"/>
      <c r="D521" s="68"/>
      <c r="E521" s="16"/>
      <c r="F521" s="16"/>
      <c r="G521" s="68"/>
      <c r="H521" s="16"/>
      <c r="I521" s="16"/>
      <c r="J521" s="68"/>
      <c r="K521" s="68"/>
      <c r="L521" s="16"/>
      <c r="M521" s="16"/>
      <c r="N521" s="68"/>
      <c r="O521" s="68"/>
      <c r="P521" s="16"/>
      <c r="Q521" s="30"/>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c r="AV521" s="16"/>
      <c r="AW521" s="16"/>
      <c r="AX521" s="16"/>
      <c r="AY521" s="16"/>
      <c r="AZ521" s="16"/>
      <c r="BA521" s="16"/>
      <c r="BB521" s="16"/>
      <c r="BC521" s="16"/>
      <c r="BD521" s="16"/>
    </row>
    <row r="522" ht="15.75" customHeight="1">
      <c r="A522" s="73"/>
      <c r="B522" s="16"/>
      <c r="C522" s="67"/>
      <c r="D522" s="68"/>
      <c r="E522" s="16"/>
      <c r="F522" s="16"/>
      <c r="G522" s="68"/>
      <c r="H522" s="16"/>
      <c r="I522" s="16"/>
      <c r="J522" s="68"/>
      <c r="K522" s="68"/>
      <c r="L522" s="16"/>
      <c r="M522" s="16"/>
      <c r="N522" s="68"/>
      <c r="O522" s="68"/>
      <c r="P522" s="16"/>
      <c r="Q522" s="30"/>
      <c r="R522" s="16"/>
      <c r="S522" s="26"/>
      <c r="T522" s="16"/>
      <c r="U522" s="16"/>
      <c r="V522" s="16"/>
      <c r="W522" s="2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c r="AV522" s="16"/>
      <c r="AW522" s="16"/>
      <c r="AX522" s="16"/>
      <c r="AY522" s="16"/>
      <c r="AZ522" s="16"/>
      <c r="BA522" s="16"/>
      <c r="BB522" s="16"/>
      <c r="BC522" s="16"/>
      <c r="BD522" s="16"/>
    </row>
    <row r="523" ht="15.75" customHeight="1">
      <c r="A523" s="73"/>
      <c r="B523" s="16"/>
      <c r="C523" s="67"/>
      <c r="D523" s="68"/>
      <c r="E523" s="16"/>
      <c r="F523" s="16"/>
      <c r="G523" s="68"/>
      <c r="H523" s="16"/>
      <c r="I523" s="16"/>
      <c r="J523" s="68"/>
      <c r="K523" s="68"/>
      <c r="L523" s="16"/>
      <c r="M523" s="16"/>
      <c r="N523" s="68"/>
      <c r="O523" s="68"/>
      <c r="P523" s="16"/>
      <c r="Q523" s="30"/>
      <c r="R523" s="30"/>
      <c r="S523" s="30"/>
      <c r="T523" s="30"/>
      <c r="U523" s="30"/>
      <c r="V523" s="16"/>
      <c r="W523" s="2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c r="AV523" s="16"/>
      <c r="AW523" s="16"/>
      <c r="AX523" s="16"/>
      <c r="AY523" s="16"/>
      <c r="AZ523" s="16"/>
      <c r="BA523" s="16"/>
      <c r="BB523" s="16"/>
      <c r="BC523" s="16"/>
      <c r="BD523" s="16"/>
    </row>
    <row r="524" ht="15.75" customHeight="1">
      <c r="A524" s="73"/>
      <c r="B524" s="16"/>
      <c r="C524" s="67"/>
      <c r="D524" s="68"/>
      <c r="E524" s="16"/>
      <c r="F524" s="16"/>
      <c r="G524" s="68"/>
      <c r="H524" s="16"/>
      <c r="I524" s="16"/>
      <c r="J524" s="68"/>
      <c r="K524" s="68"/>
      <c r="L524" s="16"/>
      <c r="M524" s="16"/>
      <c r="N524" s="68"/>
      <c r="O524" s="68"/>
      <c r="P524" s="16"/>
      <c r="Q524" s="69"/>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c r="AV524" s="16"/>
      <c r="AW524" s="16"/>
      <c r="AX524" s="16"/>
      <c r="AY524" s="16"/>
      <c r="AZ524" s="16"/>
      <c r="BA524" s="16"/>
      <c r="BB524" s="16"/>
      <c r="BC524" s="16"/>
      <c r="BD524" s="16"/>
    </row>
    <row r="525" ht="15.75" customHeight="1">
      <c r="A525" s="73"/>
      <c r="B525" s="16"/>
      <c r="C525" s="67"/>
      <c r="D525" s="68"/>
      <c r="E525" s="16"/>
      <c r="F525" s="16"/>
      <c r="G525" s="68"/>
      <c r="H525" s="16"/>
      <c r="I525" s="16"/>
      <c r="J525" s="68"/>
      <c r="K525" s="68"/>
      <c r="L525" s="16"/>
      <c r="M525" s="16"/>
      <c r="N525" s="68"/>
      <c r="O525" s="68"/>
      <c r="P525" s="16"/>
      <c r="Q525" s="69"/>
      <c r="R525" s="16"/>
      <c r="S525" s="2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c r="AV525" s="16"/>
      <c r="AW525" s="16"/>
      <c r="AX525" s="16"/>
      <c r="AY525" s="16"/>
      <c r="AZ525" s="16"/>
      <c r="BA525" s="16"/>
      <c r="BB525" s="16"/>
      <c r="BC525" s="16"/>
      <c r="BD525" s="16"/>
    </row>
    <row r="526" ht="15.75" customHeight="1">
      <c r="A526" s="73"/>
      <c r="B526" s="16"/>
      <c r="C526" s="67"/>
      <c r="D526" s="68"/>
      <c r="E526" s="16"/>
      <c r="F526" s="16"/>
      <c r="G526" s="68"/>
      <c r="H526" s="16"/>
      <c r="I526" s="16"/>
      <c r="J526" s="68"/>
      <c r="K526" s="68"/>
      <c r="L526" s="16"/>
      <c r="M526" s="16"/>
      <c r="N526" s="68"/>
      <c r="O526" s="68"/>
      <c r="P526" s="16"/>
      <c r="Q526" s="69"/>
      <c r="R526" s="16"/>
      <c r="S526" s="16"/>
      <c r="T526" s="16"/>
      <c r="U526" s="16"/>
      <c r="V526" s="16"/>
      <c r="W526" s="16"/>
      <c r="X526" s="16"/>
      <c r="Y526" s="16"/>
      <c r="Z526" s="16"/>
      <c r="AA526" s="16"/>
      <c r="AB526" s="16"/>
      <c r="AC526" s="16"/>
      <c r="AD526" s="16"/>
      <c r="AE526" s="16"/>
      <c r="AF526" s="16"/>
      <c r="AG526" s="30"/>
      <c r="AH526" s="16"/>
      <c r="AI526" s="16"/>
      <c r="AJ526" s="16"/>
      <c r="AK526" s="16"/>
      <c r="AL526" s="16"/>
      <c r="AM526" s="16"/>
      <c r="AN526" s="16"/>
      <c r="AO526" s="16"/>
      <c r="AP526" s="16"/>
      <c r="AQ526" s="16"/>
      <c r="AR526" s="16"/>
      <c r="AS526" s="16"/>
      <c r="AT526" s="16"/>
      <c r="AU526" s="16"/>
      <c r="AV526" s="16"/>
      <c r="AW526" s="16"/>
      <c r="AX526" s="16"/>
      <c r="AY526" s="16"/>
      <c r="AZ526" s="16"/>
      <c r="BA526" s="16"/>
      <c r="BB526" s="16"/>
      <c r="BC526" s="16"/>
      <c r="BD526" s="16"/>
    </row>
    <row r="527" ht="15.75" customHeight="1">
      <c r="A527" s="73"/>
      <c r="B527" s="16"/>
      <c r="C527" s="67"/>
      <c r="D527" s="68"/>
      <c r="E527" s="16"/>
      <c r="F527" s="16"/>
      <c r="G527" s="68"/>
      <c r="H527" s="16"/>
      <c r="I527" s="16"/>
      <c r="J527" s="68"/>
      <c r="K527" s="68"/>
      <c r="L527" s="16"/>
      <c r="M527" s="16"/>
      <c r="N527" s="68"/>
      <c r="O527" s="68"/>
      <c r="P527" s="16"/>
      <c r="Q527" s="69"/>
      <c r="R527" s="16"/>
      <c r="S527" s="26"/>
      <c r="T527" s="16"/>
      <c r="U527" s="16"/>
      <c r="V527" s="16"/>
      <c r="W527" s="16"/>
      <c r="X527" s="16"/>
      <c r="Y527" s="16"/>
      <c r="Z527" s="16"/>
      <c r="AA527" s="16"/>
      <c r="AB527" s="16"/>
      <c r="AC527" s="16"/>
      <c r="AD527" s="16"/>
      <c r="AE527" s="16"/>
      <c r="AF527" s="16"/>
      <c r="AG527" s="16"/>
      <c r="AH527" s="30"/>
      <c r="AI527" s="30"/>
      <c r="AJ527" s="30"/>
      <c r="AK527" s="30"/>
      <c r="AL527" s="16"/>
      <c r="AM527" s="16"/>
      <c r="AN527" s="16"/>
      <c r="AO527" s="16"/>
      <c r="AP527" s="16"/>
      <c r="AQ527" s="16"/>
      <c r="AR527" s="16"/>
      <c r="AS527" s="16"/>
      <c r="AT527" s="16"/>
      <c r="AU527" s="16"/>
      <c r="AV527" s="16"/>
      <c r="AW527" s="16"/>
      <c r="AX527" s="16"/>
      <c r="AY527" s="16"/>
      <c r="AZ527" s="16"/>
      <c r="BA527" s="16"/>
      <c r="BB527" s="16"/>
      <c r="BC527" s="16"/>
      <c r="BD527" s="16"/>
    </row>
    <row r="528" ht="15.75" customHeight="1">
      <c r="A528" s="73"/>
      <c r="B528" s="16"/>
      <c r="C528" s="67"/>
      <c r="D528" s="68"/>
      <c r="E528" s="16"/>
      <c r="F528" s="16"/>
      <c r="G528" s="68"/>
      <c r="H528" s="16"/>
      <c r="I528" s="16"/>
      <c r="J528" s="68"/>
      <c r="K528" s="68"/>
      <c r="L528" s="16"/>
      <c r="M528" s="16"/>
      <c r="N528" s="68"/>
      <c r="O528" s="68"/>
      <c r="P528" s="16"/>
      <c r="Q528" s="69"/>
      <c r="R528" s="16"/>
      <c r="S528" s="16"/>
      <c r="T528" s="16"/>
      <c r="U528" s="16"/>
      <c r="V528" s="16"/>
      <c r="W528" s="16"/>
      <c r="X528" s="16"/>
      <c r="Y528" s="16"/>
      <c r="Z528" s="16"/>
      <c r="AA528" s="16"/>
      <c r="AB528" s="16"/>
      <c r="AC528" s="16"/>
      <c r="AD528" s="16"/>
      <c r="AE528" s="16"/>
      <c r="AF528" s="16"/>
      <c r="AG528" s="16"/>
      <c r="AH528" s="30"/>
      <c r="AI528" s="30"/>
      <c r="AJ528" s="30"/>
      <c r="AK528" s="16"/>
      <c r="AL528" s="16"/>
      <c r="AM528" s="16"/>
      <c r="AN528" s="16"/>
      <c r="AO528" s="16"/>
      <c r="AP528" s="16"/>
      <c r="AQ528" s="16"/>
      <c r="AR528" s="16"/>
      <c r="AS528" s="16"/>
      <c r="AT528" s="16"/>
      <c r="AU528" s="16"/>
      <c r="AV528" s="16"/>
      <c r="AW528" s="16"/>
      <c r="AX528" s="16"/>
      <c r="AY528" s="16"/>
      <c r="AZ528" s="16"/>
      <c r="BA528" s="16"/>
      <c r="BB528" s="16"/>
      <c r="BC528" s="16"/>
      <c r="BD528" s="16"/>
    </row>
    <row r="529" ht="15.75" customHeight="1">
      <c r="A529" s="73"/>
      <c r="B529" s="16"/>
      <c r="C529" s="67"/>
      <c r="D529" s="68"/>
      <c r="E529" s="16"/>
      <c r="F529" s="16"/>
      <c r="G529" s="68"/>
      <c r="H529" s="16"/>
      <c r="I529" s="16"/>
      <c r="J529" s="68"/>
      <c r="K529" s="68"/>
      <c r="L529" s="16"/>
      <c r="M529" s="16"/>
      <c r="N529" s="68"/>
      <c r="O529" s="68"/>
      <c r="P529" s="16"/>
      <c r="Q529" s="69"/>
      <c r="R529" s="16"/>
      <c r="S529" s="16"/>
      <c r="T529" s="16"/>
      <c r="U529" s="16"/>
      <c r="V529" s="16"/>
      <c r="W529" s="16"/>
      <c r="X529" s="16"/>
      <c r="Y529" s="16"/>
      <c r="Z529" s="16"/>
      <c r="AA529" s="16"/>
      <c r="AB529" s="16"/>
      <c r="AC529" s="16"/>
      <c r="AD529" s="16"/>
      <c r="AE529" s="16"/>
      <c r="AF529" s="16"/>
      <c r="AG529" s="30"/>
      <c r="AH529" s="16"/>
      <c r="AI529" s="16"/>
      <c r="AJ529" s="16"/>
      <c r="AK529" s="16"/>
      <c r="AL529" s="16"/>
      <c r="AM529" s="16"/>
      <c r="AN529" s="16"/>
      <c r="AO529" s="16"/>
      <c r="AP529" s="16"/>
      <c r="AQ529" s="16"/>
      <c r="AR529" s="16"/>
      <c r="AS529" s="16"/>
      <c r="AT529" s="16"/>
      <c r="AU529" s="16"/>
      <c r="AV529" s="16"/>
      <c r="AW529" s="16"/>
      <c r="AX529" s="16"/>
      <c r="AY529" s="16"/>
      <c r="AZ529" s="16"/>
      <c r="BA529" s="16"/>
      <c r="BB529" s="16"/>
      <c r="BC529" s="16"/>
      <c r="BD529" s="16"/>
    </row>
    <row r="530" ht="15.75" customHeight="1">
      <c r="A530" s="73"/>
      <c r="B530" s="16"/>
      <c r="C530" s="67"/>
      <c r="D530" s="68"/>
      <c r="E530" s="16"/>
      <c r="F530" s="16"/>
      <c r="G530" s="68"/>
      <c r="H530" s="16"/>
      <c r="I530" s="16"/>
      <c r="J530" s="68"/>
      <c r="K530" s="68"/>
      <c r="L530" s="16"/>
      <c r="M530" s="16"/>
      <c r="N530" s="68"/>
      <c r="O530" s="68"/>
      <c r="P530" s="16"/>
      <c r="Q530" s="69"/>
      <c r="R530" s="16"/>
      <c r="S530" s="26"/>
      <c r="T530" s="16"/>
      <c r="U530" s="16"/>
      <c r="V530" s="16"/>
      <c r="W530" s="16"/>
      <c r="X530" s="16"/>
      <c r="Y530" s="16"/>
      <c r="Z530" s="16"/>
      <c r="AA530" s="16"/>
      <c r="AB530" s="16"/>
      <c r="AC530" s="16"/>
      <c r="AD530" s="16"/>
      <c r="AE530" s="16"/>
      <c r="AF530" s="16"/>
      <c r="AG530" s="16"/>
      <c r="AH530" s="30"/>
      <c r="AI530" s="30"/>
      <c r="AJ530" s="30"/>
      <c r="AK530" s="16"/>
      <c r="AL530" s="16"/>
      <c r="AM530" s="16"/>
      <c r="AN530" s="16"/>
      <c r="AO530" s="16"/>
      <c r="AP530" s="16"/>
      <c r="AQ530" s="16"/>
      <c r="AR530" s="16"/>
      <c r="AS530" s="16"/>
      <c r="AT530" s="16"/>
      <c r="AU530" s="16"/>
      <c r="AV530" s="16"/>
      <c r="AW530" s="16"/>
      <c r="AX530" s="16"/>
      <c r="AY530" s="16"/>
      <c r="AZ530" s="16"/>
      <c r="BA530" s="16"/>
      <c r="BB530" s="16"/>
      <c r="BC530" s="16"/>
      <c r="BD530" s="16"/>
    </row>
    <row r="531" ht="15.75" customHeight="1">
      <c r="A531" s="73"/>
      <c r="B531" s="16"/>
      <c r="C531" s="67"/>
      <c r="D531" s="68"/>
      <c r="E531" s="16"/>
      <c r="F531" s="16"/>
      <c r="G531" s="68"/>
      <c r="H531" s="16"/>
      <c r="I531" s="16"/>
      <c r="J531" s="68"/>
      <c r="K531" s="68"/>
      <c r="L531" s="16"/>
      <c r="M531" s="16"/>
      <c r="N531" s="68"/>
      <c r="O531" s="68"/>
      <c r="P531" s="16"/>
      <c r="Q531" s="69"/>
      <c r="R531" s="16"/>
      <c r="S531" s="26"/>
      <c r="T531" s="16"/>
      <c r="U531" s="16"/>
      <c r="V531" s="16"/>
      <c r="W531" s="2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c r="AV531" s="16"/>
      <c r="AW531" s="16"/>
      <c r="AX531" s="16"/>
      <c r="AY531" s="16"/>
      <c r="AZ531" s="16"/>
      <c r="BA531" s="16"/>
      <c r="BB531" s="16"/>
      <c r="BC531" s="16"/>
      <c r="BD531" s="16"/>
    </row>
    <row r="532" ht="15.75" customHeight="1">
      <c r="A532" s="73"/>
      <c r="B532" s="16"/>
      <c r="C532" s="67"/>
      <c r="D532" s="68"/>
      <c r="E532" s="16"/>
      <c r="F532" s="16"/>
      <c r="G532" s="68"/>
      <c r="H532" s="16"/>
      <c r="I532" s="16"/>
      <c r="J532" s="68"/>
      <c r="K532" s="68"/>
      <c r="L532" s="16"/>
      <c r="M532" s="16"/>
      <c r="N532" s="68"/>
      <c r="O532" s="68"/>
      <c r="P532" s="16"/>
      <c r="Q532" s="69"/>
      <c r="R532" s="16"/>
      <c r="S532" s="26"/>
      <c r="T532" s="16"/>
      <c r="U532" s="16"/>
      <c r="V532" s="16"/>
      <c r="W532" s="16"/>
      <c r="X532" s="16"/>
      <c r="Y532" s="16"/>
      <c r="Z532" s="16"/>
      <c r="AA532" s="26"/>
      <c r="AB532" s="16"/>
      <c r="AC532" s="16"/>
      <c r="AD532" s="16"/>
      <c r="AE532" s="16"/>
      <c r="AF532" s="16"/>
      <c r="AG532" s="16"/>
      <c r="AH532" s="16"/>
      <c r="AI532" s="16"/>
      <c r="AJ532" s="16"/>
      <c r="AK532" s="16"/>
      <c r="AL532" s="16"/>
      <c r="AM532" s="16"/>
      <c r="AN532" s="16"/>
      <c r="AO532" s="16"/>
      <c r="AP532" s="16"/>
      <c r="AQ532" s="16"/>
      <c r="AR532" s="16"/>
      <c r="AS532" s="16"/>
      <c r="AT532" s="16"/>
      <c r="AU532" s="16"/>
      <c r="AV532" s="16"/>
      <c r="AW532" s="16"/>
      <c r="AX532" s="16"/>
      <c r="AY532" s="16"/>
      <c r="AZ532" s="16"/>
      <c r="BA532" s="16"/>
      <c r="BB532" s="16"/>
      <c r="BC532" s="16"/>
      <c r="BD532" s="16"/>
    </row>
    <row r="533" ht="15.75" customHeight="1">
      <c r="A533" s="73"/>
      <c r="B533" s="16"/>
      <c r="C533" s="67"/>
      <c r="D533" s="68"/>
      <c r="E533" s="16"/>
      <c r="F533" s="16"/>
      <c r="G533" s="68"/>
      <c r="H533" s="16"/>
      <c r="I533" s="16"/>
      <c r="J533" s="68"/>
      <c r="K533" s="68"/>
      <c r="L533" s="16"/>
      <c r="M533" s="16"/>
      <c r="N533" s="68"/>
      <c r="O533" s="68"/>
      <c r="P533" s="16"/>
      <c r="Q533" s="69"/>
      <c r="R533" s="16"/>
      <c r="S533" s="26"/>
      <c r="T533" s="16"/>
      <c r="U533" s="16"/>
      <c r="V533" s="26"/>
      <c r="W533" s="16"/>
      <c r="X533" s="16"/>
      <c r="Y533" s="16"/>
      <c r="Z533" s="16"/>
      <c r="AA533" s="16"/>
      <c r="AB533" s="16"/>
      <c r="AC533" s="16"/>
      <c r="AD533" s="16"/>
      <c r="AE533" s="16"/>
      <c r="AF533" s="16"/>
      <c r="AG533" s="16"/>
      <c r="AH533" s="30"/>
      <c r="AI533" s="30"/>
      <c r="AJ533" s="30"/>
      <c r="AK533" s="30"/>
      <c r="AL533" s="30"/>
      <c r="AM533" s="30"/>
      <c r="AN533" s="16"/>
      <c r="AO533" s="16"/>
      <c r="AP533" s="16"/>
      <c r="AQ533" s="16"/>
      <c r="AR533" s="16"/>
      <c r="AS533" s="16"/>
      <c r="AT533" s="16"/>
      <c r="AU533" s="16"/>
      <c r="AV533" s="16"/>
      <c r="AW533" s="16"/>
      <c r="AX533" s="16"/>
      <c r="AY533" s="16"/>
      <c r="AZ533" s="16"/>
      <c r="BA533" s="16"/>
      <c r="BB533" s="16"/>
      <c r="BC533" s="16"/>
      <c r="BD533" s="16"/>
    </row>
    <row r="534" ht="15.75" customHeight="1">
      <c r="A534" s="73"/>
      <c r="B534" s="16"/>
      <c r="C534" s="67"/>
      <c r="D534" s="68"/>
      <c r="E534" s="16"/>
      <c r="F534" s="16"/>
      <c r="G534" s="68"/>
      <c r="H534" s="16"/>
      <c r="I534" s="16"/>
      <c r="J534" s="68"/>
      <c r="K534" s="68"/>
      <c r="L534" s="16"/>
      <c r="M534" s="16"/>
      <c r="N534" s="68"/>
      <c r="O534" s="68"/>
      <c r="P534" s="16"/>
      <c r="Q534" s="69"/>
      <c r="R534" s="16"/>
      <c r="S534" s="16"/>
      <c r="T534" s="16"/>
      <c r="U534" s="16"/>
      <c r="V534" s="16"/>
      <c r="W534" s="16"/>
      <c r="X534" s="16"/>
      <c r="Y534" s="16"/>
      <c r="Z534" s="16"/>
      <c r="AA534" s="16"/>
      <c r="AB534" s="16"/>
      <c r="AC534" s="16"/>
      <c r="AD534" s="16"/>
      <c r="AE534" s="16"/>
      <c r="AF534" s="16"/>
      <c r="AG534" s="30"/>
      <c r="AH534" s="16"/>
      <c r="AI534" s="16"/>
      <c r="AJ534" s="16"/>
      <c r="AK534" s="16"/>
      <c r="AL534" s="16"/>
      <c r="AM534" s="16"/>
      <c r="AN534" s="16"/>
      <c r="AO534" s="16"/>
      <c r="AP534" s="16"/>
      <c r="AQ534" s="16"/>
      <c r="AR534" s="16"/>
      <c r="AS534" s="16"/>
      <c r="AT534" s="16"/>
      <c r="AU534" s="16"/>
      <c r="AV534" s="16"/>
      <c r="AW534" s="16"/>
      <c r="AX534" s="16"/>
      <c r="AY534" s="16"/>
      <c r="AZ534" s="16"/>
      <c r="BA534" s="16"/>
      <c r="BB534" s="16"/>
      <c r="BC534" s="16"/>
      <c r="BD534" s="16"/>
    </row>
    <row r="535" ht="15.75" customHeight="1">
      <c r="A535" s="73"/>
      <c r="B535" s="16"/>
      <c r="C535" s="67"/>
      <c r="D535" s="68"/>
      <c r="E535" s="16"/>
      <c r="F535" s="16"/>
      <c r="G535" s="68"/>
      <c r="H535" s="16"/>
      <c r="I535" s="16"/>
      <c r="J535" s="68"/>
      <c r="K535" s="68"/>
      <c r="L535" s="16"/>
      <c r="M535" s="16"/>
      <c r="N535" s="68"/>
      <c r="O535" s="68"/>
      <c r="P535" s="16"/>
      <c r="Q535" s="69"/>
      <c r="R535" s="16"/>
      <c r="S535" s="26"/>
      <c r="T535" s="16"/>
      <c r="U535" s="16"/>
      <c r="V535" s="16"/>
      <c r="W535" s="16"/>
      <c r="X535" s="16"/>
      <c r="Y535" s="16"/>
      <c r="Z535" s="16"/>
      <c r="AA535" s="16"/>
      <c r="AB535" s="16"/>
      <c r="AC535" s="16"/>
      <c r="AD535" s="16"/>
      <c r="AE535" s="16"/>
      <c r="AF535" s="16"/>
      <c r="AG535" s="30"/>
      <c r="AH535" s="16"/>
      <c r="AI535" s="16"/>
      <c r="AJ535" s="16"/>
      <c r="AK535" s="16"/>
      <c r="AL535" s="16"/>
      <c r="AM535" s="16"/>
      <c r="AN535" s="16"/>
      <c r="AO535" s="16"/>
      <c r="AP535" s="16"/>
      <c r="AQ535" s="16"/>
      <c r="AR535" s="16"/>
      <c r="AS535" s="16"/>
      <c r="AT535" s="16"/>
      <c r="AU535" s="16"/>
      <c r="AV535" s="16"/>
      <c r="AW535" s="16"/>
      <c r="AX535" s="16"/>
      <c r="AY535" s="16"/>
      <c r="AZ535" s="16"/>
      <c r="BA535" s="16"/>
      <c r="BB535" s="16"/>
      <c r="BC535" s="16"/>
      <c r="BD535" s="16"/>
    </row>
    <row r="536" ht="15.75" customHeight="1">
      <c r="A536" s="73"/>
      <c r="B536" s="16"/>
      <c r="C536" s="67"/>
      <c r="D536" s="68"/>
      <c r="E536" s="16"/>
      <c r="F536" s="16"/>
      <c r="G536" s="68"/>
      <c r="H536" s="16"/>
      <c r="I536" s="16"/>
      <c r="J536" s="68"/>
      <c r="K536" s="68"/>
      <c r="L536" s="16"/>
      <c r="M536" s="16"/>
      <c r="N536" s="68"/>
      <c r="O536" s="68"/>
      <c r="P536" s="16"/>
      <c r="Q536" s="69"/>
      <c r="R536" s="16"/>
      <c r="S536" s="16"/>
      <c r="T536" s="16"/>
      <c r="U536" s="16"/>
      <c r="V536" s="16"/>
      <c r="W536" s="16"/>
      <c r="X536" s="16"/>
      <c r="Y536" s="16"/>
      <c r="Z536" s="16"/>
      <c r="AA536" s="16"/>
      <c r="AB536" s="16"/>
      <c r="AC536" s="16"/>
      <c r="AD536" s="16"/>
      <c r="AE536" s="16"/>
      <c r="AF536" s="16"/>
      <c r="AG536" s="30"/>
      <c r="AH536" s="16"/>
      <c r="AI536" s="16"/>
      <c r="AJ536" s="16"/>
      <c r="AK536" s="16"/>
      <c r="AL536" s="16"/>
      <c r="AM536" s="16"/>
      <c r="AN536" s="16"/>
      <c r="AO536" s="16"/>
      <c r="AP536" s="16"/>
      <c r="AQ536" s="16"/>
      <c r="AR536" s="16"/>
      <c r="AS536" s="16"/>
      <c r="AT536" s="16"/>
      <c r="AU536" s="16"/>
      <c r="AV536" s="16"/>
      <c r="AW536" s="16"/>
      <c r="AX536" s="16"/>
      <c r="AY536" s="16"/>
      <c r="AZ536" s="16"/>
      <c r="BA536" s="16"/>
      <c r="BB536" s="16"/>
      <c r="BC536" s="16"/>
      <c r="BD536" s="16"/>
    </row>
    <row r="537" ht="15.75" customHeight="1">
      <c r="A537" s="73"/>
      <c r="B537" s="16"/>
      <c r="C537" s="67"/>
      <c r="D537" s="68"/>
      <c r="E537" s="16"/>
      <c r="F537" s="16"/>
      <c r="G537" s="68"/>
      <c r="H537" s="16"/>
      <c r="I537" s="16"/>
      <c r="J537" s="68"/>
      <c r="K537" s="68"/>
      <c r="L537" s="16"/>
      <c r="M537" s="16"/>
      <c r="N537" s="68"/>
      <c r="O537" s="68"/>
      <c r="P537" s="16"/>
      <c r="Q537" s="69"/>
      <c r="R537" s="16"/>
      <c r="S537" s="2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row>
    <row r="538" ht="15.75" customHeight="1">
      <c r="A538" s="73"/>
      <c r="B538" s="16"/>
      <c r="C538" s="67"/>
      <c r="D538" s="68"/>
      <c r="E538" s="16"/>
      <c r="F538" s="16"/>
      <c r="G538" s="68"/>
      <c r="H538" s="16"/>
      <c r="I538" s="16"/>
      <c r="J538" s="68"/>
      <c r="K538" s="68"/>
      <c r="L538" s="16"/>
      <c r="M538" s="16"/>
      <c r="N538" s="68"/>
      <c r="O538" s="68"/>
      <c r="P538" s="16"/>
      <c r="Q538" s="30"/>
      <c r="R538" s="16"/>
      <c r="S538" s="2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c r="AV538" s="16"/>
      <c r="AW538" s="16"/>
      <c r="AX538" s="16"/>
      <c r="AY538" s="16"/>
      <c r="AZ538" s="16"/>
      <c r="BA538" s="16"/>
      <c r="BB538" s="16"/>
      <c r="BC538" s="16"/>
      <c r="BD538" s="16"/>
    </row>
    <row r="539" ht="15.75" customHeight="1">
      <c r="A539" s="73"/>
      <c r="B539" s="16"/>
      <c r="C539" s="67"/>
      <c r="D539" s="68"/>
      <c r="E539" s="16"/>
      <c r="F539" s="16"/>
      <c r="G539" s="68"/>
      <c r="H539" s="16"/>
      <c r="I539" s="16"/>
      <c r="J539" s="68"/>
      <c r="K539" s="68"/>
      <c r="L539" s="16"/>
      <c r="M539" s="16"/>
      <c r="N539" s="68"/>
      <c r="O539" s="68"/>
      <c r="P539" s="16"/>
      <c r="Q539" s="69"/>
      <c r="R539" s="16"/>
      <c r="S539" s="26"/>
      <c r="T539" s="16"/>
      <c r="U539" s="16"/>
      <c r="V539" s="2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c r="AV539" s="16"/>
      <c r="AW539" s="16"/>
      <c r="AX539" s="16"/>
      <c r="AY539" s="16"/>
      <c r="AZ539" s="16"/>
      <c r="BA539" s="16"/>
      <c r="BB539" s="16"/>
      <c r="BC539" s="16"/>
      <c r="BD539" s="16"/>
    </row>
    <row r="540" ht="15.75" customHeight="1">
      <c r="A540" s="73"/>
      <c r="B540" s="16"/>
      <c r="C540" s="67"/>
      <c r="D540" s="68"/>
      <c r="E540" s="16"/>
      <c r="F540" s="16"/>
      <c r="G540" s="68"/>
      <c r="H540" s="16"/>
      <c r="I540" s="16"/>
      <c r="J540" s="68"/>
      <c r="K540" s="68"/>
      <c r="L540" s="16"/>
      <c r="M540" s="16"/>
      <c r="N540" s="68"/>
      <c r="O540" s="68"/>
      <c r="P540" s="16"/>
      <c r="Q540" s="30"/>
      <c r="R540" s="30"/>
      <c r="S540" s="30"/>
      <c r="T540" s="30"/>
      <c r="U540" s="30"/>
      <c r="V540" s="30"/>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c r="AV540" s="16"/>
      <c r="AW540" s="16"/>
      <c r="AX540" s="16"/>
      <c r="AY540" s="16"/>
      <c r="AZ540" s="16"/>
      <c r="BA540" s="16"/>
      <c r="BB540" s="16"/>
      <c r="BC540" s="16"/>
      <c r="BD540" s="16"/>
    </row>
    <row r="541" ht="15.75" customHeight="1">
      <c r="A541" s="73"/>
      <c r="B541" s="16"/>
      <c r="C541" s="67"/>
      <c r="D541" s="68"/>
      <c r="E541" s="16"/>
      <c r="F541" s="16"/>
      <c r="G541" s="68"/>
      <c r="H541" s="16"/>
      <c r="I541" s="16"/>
      <c r="J541" s="68"/>
      <c r="K541" s="68"/>
      <c r="L541" s="16"/>
      <c r="M541" s="16"/>
      <c r="N541" s="68"/>
      <c r="O541" s="68"/>
      <c r="P541" s="16"/>
      <c r="Q541" s="30"/>
      <c r="R541" s="30"/>
      <c r="S541" s="30"/>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c r="AV541" s="16"/>
      <c r="AW541" s="16"/>
      <c r="AX541" s="16"/>
      <c r="AY541" s="16"/>
      <c r="AZ541" s="16"/>
      <c r="BA541" s="16"/>
      <c r="BB541" s="16"/>
      <c r="BC541" s="16"/>
      <c r="BD541" s="16"/>
    </row>
    <row r="542" ht="15.75" customHeight="1">
      <c r="A542" s="73"/>
      <c r="B542" s="16"/>
      <c r="C542" s="67"/>
      <c r="D542" s="68"/>
      <c r="E542" s="16"/>
      <c r="F542" s="16"/>
      <c r="G542" s="68"/>
      <c r="H542" s="16"/>
      <c r="I542" s="16"/>
      <c r="J542" s="68"/>
      <c r="K542" s="68"/>
      <c r="L542" s="16"/>
      <c r="M542" s="16"/>
      <c r="N542" s="68"/>
      <c r="O542" s="68"/>
      <c r="P542" s="16"/>
      <c r="Q542" s="69"/>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c r="AV542" s="16"/>
      <c r="AW542" s="16"/>
      <c r="AX542" s="16"/>
      <c r="AY542" s="16"/>
      <c r="AZ542" s="16"/>
      <c r="BA542" s="16"/>
      <c r="BB542" s="16"/>
      <c r="BC542" s="16"/>
      <c r="BD542" s="16"/>
    </row>
    <row r="543" ht="15.75" customHeight="1">
      <c r="A543" s="73"/>
      <c r="B543" s="16"/>
      <c r="C543" s="67"/>
      <c r="D543" s="68"/>
      <c r="E543" s="16"/>
      <c r="F543" s="16"/>
      <c r="G543" s="68"/>
      <c r="H543" s="16"/>
      <c r="I543" s="16"/>
      <c r="J543" s="68"/>
      <c r="K543" s="68"/>
      <c r="L543" s="16"/>
      <c r="M543" s="16"/>
      <c r="N543" s="68"/>
      <c r="O543" s="68"/>
      <c r="P543" s="16"/>
      <c r="Q543" s="30"/>
      <c r="R543" s="30"/>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c r="AV543" s="16"/>
      <c r="AW543" s="16"/>
      <c r="AX543" s="16"/>
      <c r="AY543" s="16"/>
      <c r="AZ543" s="16"/>
      <c r="BA543" s="16"/>
      <c r="BB543" s="16"/>
      <c r="BC543" s="16"/>
      <c r="BD543" s="16"/>
    </row>
    <row r="544" ht="15.75" customHeight="1">
      <c r="A544" s="73"/>
      <c r="B544" s="16"/>
      <c r="C544" s="67"/>
      <c r="D544" s="68"/>
      <c r="E544" s="16"/>
      <c r="F544" s="16"/>
      <c r="G544" s="68"/>
      <c r="H544" s="16"/>
      <c r="I544" s="16"/>
      <c r="J544" s="68"/>
      <c r="K544" s="68"/>
      <c r="L544" s="16"/>
      <c r="M544" s="16"/>
      <c r="N544" s="68"/>
      <c r="O544" s="68"/>
      <c r="P544" s="16"/>
      <c r="Q544" s="30"/>
      <c r="R544" s="30"/>
      <c r="S544" s="16"/>
      <c r="T544" s="16"/>
      <c r="U544" s="16"/>
      <c r="V544" s="16"/>
      <c r="W544" s="2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c r="AV544" s="16"/>
      <c r="AW544" s="16"/>
      <c r="AX544" s="16"/>
      <c r="AY544" s="16"/>
      <c r="AZ544" s="16"/>
      <c r="BA544" s="16"/>
      <c r="BB544" s="16"/>
      <c r="BC544" s="16"/>
      <c r="BD544" s="16"/>
    </row>
    <row r="545" ht="15.75" customHeight="1">
      <c r="A545" s="73"/>
      <c r="B545" s="16"/>
      <c r="C545" s="67"/>
      <c r="D545" s="68"/>
      <c r="G545" s="68"/>
      <c r="J545" s="68"/>
      <c r="K545" s="68"/>
      <c r="N545" s="68"/>
      <c r="O545" s="68"/>
      <c r="Q545" s="69"/>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c r="AV545" s="16"/>
      <c r="AW545" s="16"/>
      <c r="AX545" s="16"/>
      <c r="AY545" s="16"/>
      <c r="AZ545" s="16"/>
      <c r="BA545" s="16"/>
      <c r="BB545" s="16"/>
      <c r="BC545" s="16"/>
      <c r="BD545" s="16"/>
    </row>
    <row r="546" ht="15.75" customHeight="1">
      <c r="A546" s="73"/>
      <c r="B546" s="16"/>
      <c r="C546" s="67"/>
      <c r="D546" s="68"/>
      <c r="G546" s="68"/>
      <c r="J546" s="68"/>
      <c r="K546" s="68"/>
      <c r="N546" s="68"/>
      <c r="O546" s="68"/>
      <c r="Q546" s="69"/>
      <c r="R546" s="16"/>
      <c r="S546" s="16"/>
      <c r="T546" s="16"/>
      <c r="U546" s="16"/>
      <c r="V546" s="16"/>
      <c r="W546" s="16"/>
      <c r="X546" s="16"/>
      <c r="Y546" s="16"/>
      <c r="Z546" s="16"/>
      <c r="AA546" s="16"/>
      <c r="AB546" s="16"/>
      <c r="AC546" s="16"/>
      <c r="AD546" s="16"/>
      <c r="AE546" s="16"/>
      <c r="AF546" s="16"/>
      <c r="AG546" s="30"/>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row>
    <row r="547" ht="15.75" customHeight="1">
      <c r="A547" s="73"/>
      <c r="B547" s="16"/>
      <c r="C547" s="67"/>
      <c r="D547" s="68"/>
      <c r="G547" s="68"/>
      <c r="J547" s="68"/>
      <c r="K547" s="68"/>
      <c r="N547" s="68"/>
      <c r="O547" s="68"/>
      <c r="Q547" s="69"/>
      <c r="R547" s="16"/>
      <c r="S547" s="26"/>
      <c r="T547" s="16"/>
      <c r="U547" s="16"/>
      <c r="V547" s="26"/>
      <c r="W547" s="16"/>
      <c r="X547" s="16"/>
      <c r="Y547" s="16"/>
      <c r="Z547" s="16"/>
      <c r="AA547" s="16"/>
      <c r="AB547" s="16"/>
      <c r="AC547" s="16"/>
      <c r="AD547" s="16"/>
      <c r="AE547" s="16"/>
      <c r="AF547" s="16"/>
      <c r="AG547" s="30"/>
      <c r="AH547" s="16"/>
      <c r="AI547" s="16"/>
      <c r="AJ547" s="16"/>
      <c r="AK547" s="16"/>
      <c r="AL547" s="16"/>
      <c r="AM547" s="16"/>
      <c r="AN547" s="16"/>
      <c r="AO547" s="16"/>
      <c r="AP547" s="16"/>
      <c r="AQ547" s="16"/>
      <c r="AR547" s="16"/>
      <c r="AS547" s="16"/>
      <c r="AT547" s="16"/>
      <c r="AU547" s="16"/>
      <c r="AV547" s="16"/>
      <c r="AW547" s="16"/>
      <c r="AX547" s="16"/>
      <c r="AY547" s="16"/>
      <c r="AZ547" s="16"/>
      <c r="BA547" s="16"/>
      <c r="BB547" s="16"/>
      <c r="BC547" s="16"/>
      <c r="BD547" s="16"/>
    </row>
    <row r="548" ht="15.75" customHeight="1">
      <c r="A548" s="73"/>
      <c r="B548" s="16"/>
      <c r="C548" s="67"/>
      <c r="D548" s="68"/>
      <c r="G548" s="68"/>
      <c r="J548" s="68"/>
      <c r="K548" s="68"/>
      <c r="N548" s="68"/>
      <c r="O548" s="68"/>
      <c r="Q548" s="69"/>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c r="AV548" s="16"/>
      <c r="AW548" s="16"/>
      <c r="AX548" s="16"/>
      <c r="AY548" s="16"/>
      <c r="AZ548" s="16"/>
      <c r="BA548" s="16"/>
      <c r="BB548" s="16"/>
      <c r="BC548" s="16"/>
      <c r="BD548" s="16"/>
    </row>
    <row r="549" ht="15.75" customHeight="1">
      <c r="A549" s="73"/>
      <c r="B549" s="16"/>
      <c r="C549" s="67"/>
      <c r="D549" s="68"/>
      <c r="G549" s="68"/>
      <c r="J549" s="68"/>
      <c r="K549" s="68"/>
      <c r="N549" s="68"/>
      <c r="O549" s="68"/>
      <c r="Q549" s="69"/>
      <c r="R549" s="16"/>
      <c r="S549" s="26"/>
      <c r="T549" s="16"/>
      <c r="U549" s="16"/>
      <c r="V549" s="16"/>
      <c r="W549" s="16"/>
      <c r="X549" s="16"/>
      <c r="Y549" s="16"/>
      <c r="Z549" s="16"/>
      <c r="AA549" s="16"/>
      <c r="AB549" s="16"/>
      <c r="AC549" s="16"/>
      <c r="AD549" s="16"/>
      <c r="AE549" s="16"/>
      <c r="AF549" s="16"/>
      <c r="AG549" s="30"/>
      <c r="AH549" s="16"/>
      <c r="AI549" s="16"/>
      <c r="AJ549" s="16"/>
      <c r="AK549" s="16"/>
      <c r="AL549" s="16"/>
      <c r="AM549" s="16"/>
      <c r="AN549" s="16"/>
      <c r="AO549" s="16"/>
      <c r="AP549" s="16"/>
      <c r="AQ549" s="16"/>
      <c r="AR549" s="16"/>
      <c r="AS549" s="16"/>
      <c r="AT549" s="16"/>
      <c r="AU549" s="16"/>
      <c r="AV549" s="16"/>
      <c r="AW549" s="16"/>
      <c r="AX549" s="16"/>
      <c r="AY549" s="16"/>
      <c r="AZ549" s="16"/>
      <c r="BA549" s="16"/>
      <c r="BB549" s="16"/>
      <c r="BC549" s="16"/>
      <c r="BD549" s="16"/>
    </row>
    <row r="550" ht="15.75" customHeight="1">
      <c r="A550" s="73"/>
      <c r="B550" s="16"/>
      <c r="C550" s="67"/>
      <c r="D550" s="68"/>
      <c r="G550" s="68"/>
      <c r="J550" s="68"/>
      <c r="K550" s="68"/>
      <c r="N550" s="68"/>
      <c r="O550" s="68"/>
      <c r="Q550" s="69"/>
      <c r="R550" s="16"/>
      <c r="S550" s="2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30"/>
      <c r="AR550" s="16"/>
      <c r="AS550" s="16"/>
      <c r="AT550" s="16"/>
      <c r="AU550" s="16"/>
      <c r="AV550" s="16"/>
      <c r="AW550" s="16"/>
      <c r="AX550" s="16"/>
      <c r="AY550" s="16"/>
      <c r="AZ550" s="16"/>
      <c r="BA550" s="16"/>
      <c r="BB550" s="16"/>
      <c r="BC550" s="16"/>
      <c r="BD550" s="30"/>
    </row>
    <row r="551" ht="15.75" customHeight="1">
      <c r="A551" s="73"/>
      <c r="B551" s="16"/>
      <c r="C551" s="67"/>
      <c r="D551" s="68"/>
      <c r="G551" s="68"/>
      <c r="J551" s="68"/>
      <c r="K551" s="68"/>
      <c r="N551" s="68"/>
      <c r="O551" s="68"/>
      <c r="Q551" s="69"/>
      <c r="R551" s="16"/>
      <c r="S551" s="26"/>
      <c r="T551" s="16"/>
      <c r="U551" s="16"/>
      <c r="V551" s="2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c r="AV551" s="16"/>
      <c r="AW551" s="16"/>
      <c r="AX551" s="16"/>
      <c r="AY551" s="16"/>
      <c r="AZ551" s="16"/>
      <c r="BA551" s="16"/>
      <c r="BB551" s="16"/>
      <c r="BC551" s="16"/>
      <c r="BD551" s="16"/>
    </row>
    <row r="552" ht="15.75" customHeight="1">
      <c r="A552" s="73"/>
      <c r="B552" s="16"/>
      <c r="C552" s="67"/>
      <c r="D552" s="68"/>
      <c r="G552" s="68"/>
      <c r="J552" s="68"/>
      <c r="K552" s="68"/>
      <c r="N552" s="68"/>
      <c r="O552" s="68"/>
      <c r="Q552" s="69"/>
      <c r="R552" s="16"/>
      <c r="S552" s="26"/>
      <c r="T552" s="16"/>
      <c r="U552" s="16"/>
      <c r="V552" s="16"/>
      <c r="W552" s="2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c r="AV552" s="16"/>
      <c r="AW552" s="16"/>
      <c r="AX552" s="16"/>
      <c r="AY552" s="16"/>
      <c r="AZ552" s="16"/>
      <c r="BA552" s="16"/>
      <c r="BB552" s="16"/>
      <c r="BC552" s="16"/>
      <c r="BD552" s="16"/>
    </row>
    <row r="553" ht="15.75" customHeight="1">
      <c r="A553" s="73"/>
      <c r="B553" s="16"/>
      <c r="C553" s="67"/>
      <c r="D553" s="68"/>
      <c r="G553" s="68"/>
      <c r="J553" s="68"/>
      <c r="K553" s="68"/>
      <c r="N553" s="68"/>
      <c r="O553" s="68"/>
      <c r="Q553" s="69"/>
      <c r="R553" s="16"/>
      <c r="S553" s="2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c r="AV553" s="16"/>
      <c r="AW553" s="16"/>
      <c r="AX553" s="16"/>
      <c r="AY553" s="16"/>
      <c r="AZ553" s="16"/>
      <c r="BA553" s="16"/>
      <c r="BB553" s="16"/>
      <c r="BC553" s="16"/>
      <c r="BD553" s="16"/>
    </row>
    <row r="554" ht="15.75" customHeight="1">
      <c r="A554" s="73"/>
      <c r="B554" s="16"/>
      <c r="C554" s="67"/>
      <c r="D554" s="68"/>
      <c r="G554" s="68"/>
      <c r="J554" s="68"/>
      <c r="K554" s="68"/>
      <c r="N554" s="68"/>
      <c r="O554" s="68"/>
      <c r="Q554" s="69"/>
      <c r="R554" s="16"/>
      <c r="S554" s="16"/>
      <c r="T554" s="16"/>
      <c r="U554" s="16"/>
      <c r="V554" s="16"/>
      <c r="W554" s="16"/>
      <c r="X554" s="16"/>
      <c r="Y554" s="16"/>
      <c r="Z554" s="16"/>
      <c r="AA554" s="16"/>
      <c r="AB554" s="16"/>
      <c r="AC554" s="16"/>
      <c r="AD554" s="16"/>
      <c r="AE554" s="16"/>
      <c r="AF554" s="16"/>
      <c r="AG554" s="30"/>
      <c r="AH554" s="16"/>
      <c r="AI554" s="16"/>
      <c r="AJ554" s="16"/>
      <c r="AK554" s="16"/>
      <c r="AL554" s="16"/>
      <c r="AM554" s="16"/>
      <c r="AN554" s="16"/>
      <c r="AO554" s="16"/>
      <c r="AP554" s="16"/>
      <c r="AQ554" s="16"/>
      <c r="AR554" s="16"/>
      <c r="AS554" s="16"/>
      <c r="AT554" s="16"/>
      <c r="AU554" s="16"/>
      <c r="AV554" s="16"/>
      <c r="AW554" s="16"/>
      <c r="AX554" s="16"/>
      <c r="AY554" s="16"/>
      <c r="AZ554" s="16"/>
      <c r="BA554" s="16"/>
      <c r="BB554" s="16"/>
      <c r="BC554" s="16"/>
      <c r="BD554" s="16"/>
    </row>
    <row r="555" ht="15.75" customHeight="1">
      <c r="A555" s="73"/>
      <c r="B555" s="16"/>
      <c r="C555" s="67"/>
      <c r="D555" s="68"/>
      <c r="G555" s="68"/>
      <c r="J555" s="68"/>
      <c r="K555" s="68"/>
      <c r="N555" s="68"/>
      <c r="O555" s="68"/>
      <c r="Q555" s="69"/>
      <c r="R555" s="16"/>
      <c r="S555" s="26"/>
      <c r="T555" s="16"/>
      <c r="U555" s="16"/>
      <c r="V555" s="16"/>
      <c r="W555" s="16"/>
      <c r="X555" s="16"/>
      <c r="Y555" s="16"/>
      <c r="Z555" s="16"/>
      <c r="AA555" s="16"/>
      <c r="AB555" s="16"/>
      <c r="AC555" s="16"/>
      <c r="AD555" s="16"/>
      <c r="AE555" s="16"/>
      <c r="AF555" s="16"/>
      <c r="AG555" s="30"/>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row>
    <row r="556" ht="15.75" customHeight="1">
      <c r="A556" s="73"/>
      <c r="B556" s="16"/>
      <c r="C556" s="67"/>
      <c r="D556" s="68"/>
      <c r="G556" s="68"/>
      <c r="J556" s="68"/>
      <c r="K556" s="68"/>
      <c r="N556" s="68"/>
      <c r="O556" s="68"/>
      <c r="Q556" s="69"/>
      <c r="R556" s="16"/>
      <c r="S556" s="16"/>
      <c r="T556" s="16"/>
      <c r="U556" s="16"/>
      <c r="V556" s="16"/>
      <c r="W556" s="16"/>
      <c r="X556" s="16"/>
      <c r="Y556" s="16"/>
      <c r="Z556" s="16"/>
      <c r="AA556" s="16"/>
      <c r="AB556" s="16"/>
      <c r="AC556" s="16"/>
      <c r="AD556" s="16"/>
      <c r="AE556" s="16"/>
      <c r="AF556" s="16"/>
      <c r="AG556" s="30"/>
      <c r="AH556" s="16"/>
      <c r="AI556" s="16"/>
      <c r="AJ556" s="16"/>
      <c r="AK556" s="16"/>
      <c r="AL556" s="16"/>
      <c r="AM556" s="16"/>
      <c r="AN556" s="16"/>
      <c r="AO556" s="16"/>
      <c r="AP556" s="16"/>
      <c r="AQ556" s="16"/>
      <c r="AR556" s="16"/>
      <c r="AS556" s="16"/>
      <c r="AT556" s="16"/>
      <c r="AU556" s="16"/>
      <c r="AV556" s="16"/>
      <c r="AW556" s="16"/>
      <c r="AX556" s="16"/>
      <c r="AY556" s="16"/>
      <c r="AZ556" s="16"/>
      <c r="BA556" s="16"/>
      <c r="BB556" s="16"/>
      <c r="BC556" s="16"/>
      <c r="BD556" s="16"/>
    </row>
    <row r="557" ht="15.75" customHeight="1">
      <c r="A557" s="73"/>
      <c r="B557" s="16"/>
      <c r="C557" s="67"/>
      <c r="D557" s="68"/>
      <c r="G557" s="68"/>
      <c r="J557" s="68"/>
      <c r="K557" s="68"/>
      <c r="N557" s="68"/>
      <c r="O557" s="68"/>
      <c r="Q557" s="69"/>
      <c r="R557" s="16"/>
      <c r="S557" s="16"/>
      <c r="T557" s="16"/>
      <c r="U557" s="16"/>
      <c r="V557" s="16"/>
      <c r="W557" s="16"/>
      <c r="X557" s="16"/>
      <c r="Y557" s="16"/>
      <c r="Z557" s="16"/>
      <c r="AA557" s="16"/>
      <c r="AB557" s="16"/>
      <c r="AC557" s="16"/>
      <c r="AD557" s="16"/>
      <c r="AE557" s="16"/>
      <c r="AF557" s="16"/>
      <c r="AG557" s="30"/>
      <c r="AH557" s="16"/>
      <c r="AI557" s="16"/>
      <c r="AJ557" s="16"/>
      <c r="AK557" s="16"/>
      <c r="AL557" s="16"/>
      <c r="AM557" s="16"/>
      <c r="AN557" s="16"/>
      <c r="AO557" s="16"/>
      <c r="AP557" s="16"/>
      <c r="AQ557" s="16"/>
      <c r="AR557" s="16"/>
      <c r="AS557" s="16"/>
      <c r="AT557" s="16"/>
      <c r="AU557" s="16"/>
      <c r="AV557" s="16"/>
      <c r="AW557" s="16"/>
      <c r="AX557" s="16"/>
      <c r="AY557" s="16"/>
      <c r="AZ557" s="16"/>
      <c r="BA557" s="16"/>
      <c r="BB557" s="16"/>
      <c r="BC557" s="16"/>
      <c r="BD557" s="16"/>
    </row>
    <row r="558" ht="15.75" customHeight="1">
      <c r="A558" s="73"/>
      <c r="B558" s="16"/>
      <c r="C558" s="67"/>
      <c r="D558" s="68"/>
      <c r="G558" s="68"/>
      <c r="J558" s="68"/>
      <c r="K558" s="68"/>
      <c r="N558" s="68"/>
      <c r="O558" s="68"/>
      <c r="Q558" s="69"/>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c r="AV558" s="16"/>
      <c r="AW558" s="16"/>
      <c r="AX558" s="16"/>
      <c r="AY558" s="16"/>
      <c r="AZ558" s="16"/>
      <c r="BA558" s="16"/>
      <c r="BB558" s="16"/>
      <c r="BC558" s="16"/>
      <c r="BD558" s="30"/>
    </row>
    <row r="559" ht="15.75" customHeight="1">
      <c r="A559" s="73"/>
      <c r="B559" s="16"/>
      <c r="C559" s="67"/>
      <c r="D559" s="68"/>
      <c r="G559" s="68"/>
      <c r="J559" s="68"/>
      <c r="K559" s="68"/>
      <c r="N559" s="68"/>
      <c r="O559" s="68"/>
      <c r="Q559" s="69"/>
      <c r="R559" s="16"/>
      <c r="S559" s="16"/>
      <c r="T559" s="16"/>
      <c r="U559" s="16"/>
      <c r="V559" s="16"/>
      <c r="W559" s="16"/>
      <c r="X559" s="16"/>
      <c r="Y559" s="16"/>
      <c r="Z559" s="16"/>
      <c r="AA559" s="16"/>
      <c r="AB559" s="16"/>
      <c r="AC559" s="16"/>
      <c r="AD559" s="16"/>
      <c r="AE559" s="16"/>
      <c r="AF559" s="16"/>
      <c r="AG559" s="30"/>
      <c r="AH559" s="16"/>
      <c r="AI559" s="16"/>
      <c r="AJ559" s="16"/>
      <c r="AK559" s="16"/>
      <c r="AL559" s="16"/>
      <c r="AM559" s="16"/>
      <c r="AN559" s="16"/>
      <c r="AO559" s="16"/>
      <c r="AP559" s="16"/>
      <c r="AQ559" s="16"/>
      <c r="AR559" s="16"/>
      <c r="AS559" s="16"/>
      <c r="AT559" s="16"/>
      <c r="AU559" s="16"/>
      <c r="AV559" s="16"/>
      <c r="AW559" s="16"/>
      <c r="AX559" s="16"/>
      <c r="AY559" s="16"/>
      <c r="AZ559" s="16"/>
      <c r="BA559" s="16"/>
      <c r="BB559" s="16"/>
      <c r="BC559" s="16"/>
      <c r="BD559" s="16"/>
    </row>
    <row r="560" ht="15.75" customHeight="1">
      <c r="A560" s="73"/>
      <c r="B560" s="16"/>
      <c r="C560" s="67"/>
      <c r="D560" s="68"/>
      <c r="G560" s="68"/>
      <c r="J560" s="68"/>
      <c r="K560" s="68"/>
      <c r="N560" s="68"/>
      <c r="O560" s="68"/>
      <c r="Q560" s="69"/>
      <c r="R560" s="16"/>
      <c r="S560" s="26"/>
      <c r="T560" s="16"/>
      <c r="U560" s="16"/>
      <c r="V560" s="16"/>
      <c r="W560" s="16"/>
      <c r="X560" s="16"/>
      <c r="Y560" s="16"/>
      <c r="Z560" s="16"/>
      <c r="AA560" s="16"/>
      <c r="AB560" s="16"/>
      <c r="AC560" s="16"/>
      <c r="AD560" s="16"/>
      <c r="AE560" s="16"/>
      <c r="AF560" s="16"/>
      <c r="AG560" s="30"/>
      <c r="AH560" s="16"/>
      <c r="AI560" s="16"/>
      <c r="AJ560" s="16"/>
      <c r="AK560" s="16"/>
      <c r="AL560" s="16"/>
      <c r="AM560" s="16"/>
      <c r="AN560" s="16"/>
      <c r="AO560" s="16"/>
      <c r="AP560" s="16"/>
      <c r="AQ560" s="16"/>
      <c r="AR560" s="16"/>
      <c r="AS560" s="16"/>
      <c r="AT560" s="16"/>
      <c r="AU560" s="16"/>
      <c r="AV560" s="16"/>
      <c r="AW560" s="16"/>
      <c r="AX560" s="16"/>
      <c r="AY560" s="16"/>
      <c r="AZ560" s="16"/>
      <c r="BA560" s="16"/>
      <c r="BB560" s="16"/>
      <c r="BC560" s="16"/>
      <c r="BD560" s="16"/>
    </row>
    <row r="561" ht="15.75" customHeight="1">
      <c r="A561" s="73"/>
      <c r="B561" s="16"/>
      <c r="C561" s="67"/>
      <c r="D561" s="68"/>
      <c r="G561" s="68"/>
      <c r="J561" s="68"/>
      <c r="K561" s="68"/>
      <c r="N561" s="68"/>
      <c r="O561" s="68"/>
      <c r="Q561" s="69"/>
      <c r="R561" s="16"/>
      <c r="S561" s="16"/>
      <c r="T561" s="16"/>
      <c r="U561" s="16"/>
      <c r="V561" s="16"/>
      <c r="W561" s="16"/>
      <c r="X561" s="16"/>
      <c r="Y561" s="16"/>
      <c r="Z561" s="16"/>
      <c r="AA561" s="16"/>
      <c r="AB561" s="16"/>
      <c r="AC561" s="16"/>
      <c r="AD561" s="16"/>
      <c r="AE561" s="16"/>
      <c r="AF561" s="16"/>
      <c r="AG561" s="30"/>
      <c r="AH561" s="30"/>
      <c r="AI561" s="30"/>
      <c r="AJ561" s="30"/>
      <c r="AK561" s="16"/>
      <c r="AL561" s="16"/>
      <c r="AM561" s="16"/>
      <c r="AN561" s="16"/>
      <c r="AO561" s="16"/>
      <c r="AP561" s="16"/>
      <c r="AQ561" s="16"/>
      <c r="AR561" s="16"/>
      <c r="AS561" s="16"/>
      <c r="AT561" s="16"/>
      <c r="AU561" s="16"/>
      <c r="AV561" s="16"/>
      <c r="AW561" s="16"/>
      <c r="AX561" s="16"/>
      <c r="AY561" s="16"/>
      <c r="AZ561" s="16"/>
      <c r="BA561" s="16"/>
      <c r="BB561" s="16"/>
      <c r="BC561" s="16"/>
      <c r="BD561" s="16"/>
    </row>
    <row r="562" ht="15.75" customHeight="1">
      <c r="A562" s="73"/>
      <c r="B562" s="16"/>
      <c r="C562" s="67"/>
      <c r="D562" s="68"/>
      <c r="G562" s="68"/>
      <c r="J562" s="68"/>
      <c r="K562" s="68"/>
      <c r="N562" s="68"/>
      <c r="O562" s="68"/>
      <c r="Q562" s="69"/>
      <c r="R562" s="16"/>
      <c r="S562" s="16"/>
      <c r="T562" s="16"/>
      <c r="U562" s="16"/>
      <c r="V562" s="26"/>
      <c r="W562" s="16"/>
      <c r="X562" s="16"/>
      <c r="Y562" s="16"/>
      <c r="Z562" s="16"/>
      <c r="AA562" s="16"/>
      <c r="AB562" s="16"/>
      <c r="AC562" s="16"/>
      <c r="AD562" s="16"/>
      <c r="AE562" s="16"/>
      <c r="AF562" s="16"/>
      <c r="AG562" s="30"/>
      <c r="AH562" s="30"/>
      <c r="AI562" s="30"/>
      <c r="AJ562" s="16"/>
      <c r="AK562" s="16"/>
      <c r="AL562" s="16"/>
      <c r="AM562" s="16"/>
      <c r="AN562" s="16"/>
      <c r="AO562" s="16"/>
      <c r="AP562" s="16"/>
      <c r="AQ562" s="16"/>
      <c r="AR562" s="16"/>
      <c r="AS562" s="16"/>
      <c r="AT562" s="16"/>
      <c r="AU562" s="16"/>
      <c r="AV562" s="16"/>
      <c r="AW562" s="16"/>
      <c r="AX562" s="16"/>
      <c r="AY562" s="16"/>
      <c r="AZ562" s="16"/>
      <c r="BA562" s="16"/>
      <c r="BB562" s="16"/>
      <c r="BC562" s="16"/>
      <c r="BD562" s="16"/>
    </row>
    <row r="563" ht="15.75" customHeight="1">
      <c r="A563" s="73"/>
      <c r="B563" s="16"/>
      <c r="C563" s="67"/>
      <c r="D563" s="68"/>
      <c r="G563" s="68"/>
      <c r="J563" s="68"/>
      <c r="K563" s="68"/>
      <c r="N563" s="68"/>
      <c r="O563" s="68"/>
      <c r="Q563" s="69"/>
      <c r="R563" s="16"/>
      <c r="S563" s="16"/>
      <c r="T563" s="16"/>
      <c r="U563" s="16"/>
      <c r="V563" s="16"/>
      <c r="W563" s="16"/>
      <c r="X563" s="16"/>
      <c r="Y563" s="16"/>
      <c r="Z563" s="16"/>
      <c r="AA563" s="16"/>
      <c r="AB563" s="16"/>
      <c r="AC563" s="16"/>
      <c r="AD563" s="16"/>
      <c r="AE563" s="16"/>
      <c r="AF563" s="16"/>
      <c r="AG563" s="30"/>
      <c r="AH563" s="30"/>
      <c r="AI563" s="30"/>
      <c r="AJ563" s="16"/>
      <c r="AK563" s="16"/>
      <c r="AL563" s="16"/>
      <c r="AM563" s="16"/>
      <c r="AN563" s="16"/>
      <c r="AO563" s="16"/>
      <c r="AP563" s="16"/>
      <c r="AQ563" s="16"/>
      <c r="AR563" s="16"/>
      <c r="AS563" s="16"/>
      <c r="AT563" s="16"/>
      <c r="AU563" s="16"/>
      <c r="AV563" s="16"/>
      <c r="AW563" s="16"/>
      <c r="AX563" s="16"/>
      <c r="AY563" s="16"/>
      <c r="AZ563" s="16"/>
      <c r="BA563" s="16"/>
      <c r="BB563" s="16"/>
      <c r="BC563" s="16"/>
      <c r="BD563" s="16"/>
    </row>
    <row r="564" ht="15.75" customHeight="1">
      <c r="A564" s="73"/>
      <c r="B564" s="16"/>
      <c r="C564" s="67"/>
      <c r="D564" s="68"/>
      <c r="G564" s="68"/>
      <c r="J564" s="68"/>
      <c r="K564" s="68"/>
      <c r="N564" s="68"/>
      <c r="O564" s="68"/>
      <c r="Q564" s="69"/>
      <c r="R564" s="16"/>
      <c r="S564" s="26"/>
      <c r="T564" s="16"/>
      <c r="U564" s="16"/>
      <c r="V564" s="16"/>
      <c r="W564" s="16"/>
      <c r="X564" s="16"/>
      <c r="Y564" s="16"/>
      <c r="Z564" s="16"/>
      <c r="AA564" s="16"/>
      <c r="AB564" s="16"/>
      <c r="AC564" s="16"/>
      <c r="AD564" s="16"/>
      <c r="AE564" s="16"/>
      <c r="AF564" s="16"/>
      <c r="AG564" s="16"/>
      <c r="AH564" s="30"/>
      <c r="AI564" s="30"/>
      <c r="AJ564" s="30"/>
      <c r="AK564" s="30"/>
      <c r="AL564" s="30"/>
      <c r="AM564" s="30"/>
      <c r="AN564" s="30"/>
      <c r="AO564" s="30"/>
      <c r="AP564" s="30"/>
      <c r="AQ564" s="30"/>
      <c r="AR564" s="30"/>
      <c r="AS564" s="16"/>
      <c r="AT564" s="16"/>
      <c r="AU564" s="16"/>
      <c r="AV564" s="16"/>
      <c r="AW564" s="16"/>
      <c r="AX564" s="16"/>
      <c r="AY564" s="16"/>
      <c r="AZ564" s="16"/>
      <c r="BA564" s="16"/>
      <c r="BB564" s="16"/>
      <c r="BC564" s="16"/>
      <c r="BD564" s="16"/>
    </row>
    <row r="565" ht="15.75" customHeight="1">
      <c r="A565" s="73"/>
      <c r="B565" s="16"/>
      <c r="C565" s="67"/>
      <c r="D565" s="68"/>
      <c r="G565" s="68"/>
      <c r="J565" s="68"/>
      <c r="K565" s="68"/>
      <c r="N565" s="68"/>
      <c r="O565" s="68"/>
      <c r="Q565" s="69"/>
      <c r="R565" s="16"/>
      <c r="S565" s="26"/>
      <c r="T565" s="16"/>
      <c r="U565" s="16"/>
      <c r="V565" s="16"/>
      <c r="W565" s="16"/>
      <c r="X565" s="16"/>
      <c r="Y565" s="16"/>
      <c r="Z565" s="16"/>
      <c r="AA565" s="16"/>
      <c r="AB565" s="16"/>
      <c r="AC565" s="16"/>
      <c r="AD565" s="16"/>
      <c r="AE565" s="16"/>
      <c r="AF565" s="16"/>
      <c r="AG565" s="30"/>
      <c r="AH565" s="16"/>
      <c r="AI565" s="16"/>
      <c r="AJ565" s="16"/>
      <c r="AK565" s="16"/>
      <c r="AL565" s="16"/>
      <c r="AM565" s="16"/>
      <c r="AN565" s="16"/>
      <c r="AO565" s="16"/>
      <c r="AP565" s="16"/>
      <c r="AQ565" s="16"/>
      <c r="AR565" s="16"/>
      <c r="AS565" s="16"/>
      <c r="AT565" s="16"/>
      <c r="AU565" s="16"/>
      <c r="AV565" s="16"/>
      <c r="AW565" s="16"/>
      <c r="AX565" s="16"/>
      <c r="AY565" s="16"/>
      <c r="AZ565" s="16"/>
      <c r="BA565" s="16"/>
      <c r="BB565" s="16"/>
      <c r="BC565" s="16"/>
      <c r="BD565" s="16"/>
    </row>
    <row r="566" ht="15.75" customHeight="1">
      <c r="A566" s="73"/>
      <c r="B566" s="16"/>
      <c r="C566" s="67"/>
      <c r="D566" s="68"/>
      <c r="G566" s="68"/>
      <c r="J566" s="68"/>
      <c r="K566" s="68"/>
      <c r="N566" s="68"/>
      <c r="O566" s="68"/>
      <c r="Q566" s="69"/>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30"/>
      <c r="AR566" s="16"/>
      <c r="AS566" s="16"/>
      <c r="AT566" s="16"/>
      <c r="AU566" s="16"/>
      <c r="AV566" s="16"/>
      <c r="AW566" s="16"/>
      <c r="AX566" s="16"/>
      <c r="AY566" s="16"/>
      <c r="AZ566" s="16"/>
      <c r="BA566" s="16"/>
      <c r="BB566" s="16"/>
      <c r="BC566" s="16"/>
      <c r="BD566" s="30"/>
    </row>
    <row r="567" ht="15.75" customHeight="1">
      <c r="A567" s="73"/>
      <c r="B567" s="16"/>
      <c r="C567" s="67"/>
      <c r="D567" s="68"/>
      <c r="G567" s="68"/>
      <c r="J567" s="68"/>
      <c r="K567" s="68"/>
      <c r="N567" s="68"/>
      <c r="O567" s="68"/>
      <c r="Q567" s="69"/>
      <c r="R567" s="16"/>
      <c r="S567" s="26"/>
      <c r="T567" s="16"/>
      <c r="U567" s="16"/>
      <c r="V567" s="16"/>
      <c r="W567" s="16"/>
      <c r="X567" s="16"/>
      <c r="Y567" s="16"/>
      <c r="Z567" s="16"/>
      <c r="AA567" s="16"/>
      <c r="AB567" s="16"/>
      <c r="AC567" s="16"/>
      <c r="AD567" s="16"/>
      <c r="AE567" s="16"/>
      <c r="AF567" s="16"/>
      <c r="AG567" s="16"/>
      <c r="AH567" s="30"/>
      <c r="AI567" s="16"/>
      <c r="AJ567" s="16"/>
      <c r="AK567" s="16"/>
      <c r="AL567" s="16"/>
      <c r="AM567" s="16"/>
      <c r="AN567" s="16"/>
      <c r="AO567" s="16"/>
      <c r="AP567" s="16"/>
      <c r="AQ567" s="16"/>
      <c r="AR567" s="16"/>
      <c r="AS567" s="16"/>
      <c r="AT567" s="16"/>
      <c r="AU567" s="16"/>
      <c r="AV567" s="16"/>
      <c r="AW567" s="16"/>
      <c r="AX567" s="16"/>
      <c r="AY567" s="16"/>
      <c r="AZ567" s="16"/>
      <c r="BA567" s="16"/>
      <c r="BB567" s="16"/>
      <c r="BC567" s="16"/>
      <c r="BD567" s="16"/>
    </row>
    <row r="568" ht="15.75" customHeight="1">
      <c r="A568" s="73"/>
      <c r="B568" s="16"/>
      <c r="C568" s="67"/>
      <c r="D568" s="68"/>
      <c r="G568" s="68"/>
      <c r="J568" s="68"/>
      <c r="K568" s="68"/>
      <c r="N568" s="68"/>
      <c r="O568" s="68"/>
      <c r="Q568" s="69"/>
      <c r="R568" s="16"/>
      <c r="S568" s="26"/>
      <c r="T568" s="16"/>
      <c r="U568" s="16"/>
      <c r="V568" s="26"/>
      <c r="W568" s="16"/>
      <c r="X568" s="16"/>
      <c r="Y568" s="16"/>
      <c r="Z568" s="16"/>
      <c r="AA568" s="16"/>
      <c r="AB568" s="16"/>
      <c r="AC568" s="16"/>
      <c r="AD568" s="16"/>
      <c r="AE568" s="16"/>
      <c r="AF568" s="16"/>
      <c r="AG568" s="30"/>
      <c r="AH568" s="16"/>
      <c r="AI568" s="16"/>
      <c r="AJ568" s="16"/>
      <c r="AK568" s="16"/>
      <c r="AL568" s="16"/>
      <c r="AM568" s="16"/>
      <c r="AN568" s="16"/>
      <c r="AO568" s="16"/>
      <c r="AP568" s="16"/>
      <c r="AQ568" s="16"/>
      <c r="AR568" s="16"/>
      <c r="AS568" s="16"/>
      <c r="AT568" s="16"/>
      <c r="AU568" s="16"/>
      <c r="AV568" s="16"/>
      <c r="AW568" s="16"/>
      <c r="AX568" s="16"/>
      <c r="AY568" s="16"/>
      <c r="AZ568" s="16"/>
      <c r="BA568" s="16"/>
      <c r="BB568" s="16"/>
      <c r="BC568" s="16"/>
      <c r="BD568" s="16"/>
    </row>
    <row r="569" ht="15.75" customHeight="1">
      <c r="A569" s="73"/>
      <c r="B569" s="16"/>
      <c r="C569" s="67"/>
      <c r="D569" s="68"/>
      <c r="G569" s="68"/>
      <c r="J569" s="68"/>
      <c r="K569" s="68"/>
      <c r="N569" s="68"/>
      <c r="O569" s="68"/>
      <c r="Q569" s="69"/>
      <c r="R569" s="16"/>
      <c r="S569" s="26"/>
      <c r="T569" s="16"/>
      <c r="U569" s="16"/>
      <c r="V569" s="26"/>
      <c r="W569" s="16"/>
      <c r="X569" s="16"/>
      <c r="Y569" s="16"/>
      <c r="Z569" s="16"/>
      <c r="AA569" s="16"/>
      <c r="AB569" s="16"/>
      <c r="AC569" s="16"/>
      <c r="AD569" s="16"/>
      <c r="AE569" s="16"/>
      <c r="AF569" s="16"/>
      <c r="AG569" s="30"/>
      <c r="AH569" s="30"/>
      <c r="AI569" s="30"/>
      <c r="AJ569" s="16"/>
      <c r="AK569" s="16"/>
      <c r="AL569" s="16"/>
      <c r="AM569" s="16"/>
      <c r="AN569" s="16"/>
      <c r="AO569" s="16"/>
      <c r="AP569" s="16"/>
      <c r="AQ569" s="16"/>
      <c r="AR569" s="16"/>
      <c r="AS569" s="16"/>
      <c r="AT569" s="16"/>
      <c r="AU569" s="16"/>
      <c r="AV569" s="16"/>
      <c r="AW569" s="16"/>
      <c r="AX569" s="16"/>
      <c r="AY569" s="16"/>
      <c r="AZ569" s="16"/>
      <c r="BA569" s="16"/>
      <c r="BB569" s="16"/>
      <c r="BC569" s="16"/>
      <c r="BD569" s="16"/>
    </row>
    <row r="570" ht="15.75" customHeight="1">
      <c r="A570" s="73"/>
      <c r="B570" s="16"/>
      <c r="C570" s="67"/>
      <c r="D570" s="68"/>
      <c r="G570" s="68"/>
      <c r="J570" s="68"/>
      <c r="K570" s="68"/>
      <c r="N570" s="68"/>
      <c r="O570" s="68"/>
      <c r="Q570" s="69"/>
      <c r="R570" s="16"/>
      <c r="S570" s="26"/>
      <c r="T570" s="16"/>
      <c r="U570" s="16"/>
      <c r="V570" s="26"/>
      <c r="W570" s="16"/>
      <c r="X570" s="16"/>
      <c r="Y570" s="16"/>
      <c r="Z570" s="16"/>
      <c r="AA570" s="16"/>
      <c r="AB570" s="16"/>
      <c r="AC570" s="16"/>
      <c r="AD570" s="16"/>
      <c r="AE570" s="16"/>
      <c r="AF570" s="16"/>
      <c r="AG570" s="30"/>
      <c r="AH570" s="16"/>
      <c r="AI570" s="16"/>
      <c r="AJ570" s="16"/>
      <c r="AK570" s="16"/>
      <c r="AL570" s="16"/>
      <c r="AM570" s="16"/>
      <c r="AN570" s="16"/>
      <c r="AO570" s="16"/>
      <c r="AP570" s="16"/>
      <c r="AQ570" s="16"/>
      <c r="AR570" s="16"/>
      <c r="AS570" s="16"/>
      <c r="AT570" s="16"/>
      <c r="AU570" s="16"/>
      <c r="AV570" s="16"/>
      <c r="AW570" s="16"/>
      <c r="AX570" s="16"/>
      <c r="AY570" s="16"/>
      <c r="AZ570" s="16"/>
      <c r="BA570" s="16"/>
      <c r="BB570" s="16"/>
      <c r="BC570" s="16"/>
      <c r="BD570" s="16"/>
    </row>
    <row r="571" ht="15.75" customHeight="1">
      <c r="A571" s="73"/>
      <c r="B571" s="16"/>
      <c r="C571" s="67"/>
      <c r="D571" s="68"/>
      <c r="G571" s="68"/>
      <c r="J571" s="68"/>
      <c r="K571" s="68"/>
      <c r="N571" s="68"/>
      <c r="O571" s="68"/>
      <c r="Q571" s="69"/>
      <c r="R571" s="16"/>
      <c r="S571" s="2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c r="AV571" s="16"/>
      <c r="AW571" s="16"/>
      <c r="AX571" s="16"/>
      <c r="AY571" s="16"/>
      <c r="AZ571" s="16"/>
      <c r="BA571" s="16"/>
      <c r="BB571" s="16"/>
      <c r="BC571" s="16"/>
      <c r="BD571" s="16"/>
    </row>
    <row r="572" ht="15.75" customHeight="1">
      <c r="A572" s="73"/>
      <c r="B572" s="16"/>
      <c r="C572" s="67"/>
      <c r="D572" s="68"/>
      <c r="G572" s="68"/>
      <c r="J572" s="68"/>
      <c r="K572" s="68"/>
      <c r="N572" s="68"/>
      <c r="O572" s="68"/>
      <c r="Q572" s="69"/>
      <c r="R572" s="16"/>
      <c r="S572" s="26"/>
      <c r="T572" s="16"/>
      <c r="U572" s="16"/>
      <c r="V572" s="26"/>
      <c r="W572" s="16"/>
      <c r="X572" s="16"/>
      <c r="Y572" s="16"/>
      <c r="Z572" s="16"/>
      <c r="AA572" s="16"/>
      <c r="AB572" s="16"/>
      <c r="AC572" s="16"/>
      <c r="AD572" s="16"/>
      <c r="AE572" s="16"/>
      <c r="AF572" s="16"/>
      <c r="AG572" s="30"/>
      <c r="AH572" s="30"/>
      <c r="AI572" s="16"/>
      <c r="AJ572" s="16"/>
      <c r="AK572" s="16"/>
      <c r="AL572" s="16"/>
      <c r="AM572" s="16"/>
      <c r="AN572" s="16"/>
      <c r="AO572" s="16"/>
      <c r="AP572" s="16"/>
      <c r="AQ572" s="16"/>
      <c r="AR572" s="16"/>
      <c r="AS572" s="16"/>
      <c r="AT572" s="16"/>
      <c r="AU572" s="16"/>
      <c r="AV572" s="16"/>
      <c r="AW572" s="16"/>
      <c r="AX572" s="16"/>
      <c r="AY572" s="16"/>
      <c r="AZ572" s="16"/>
      <c r="BA572" s="16"/>
      <c r="BB572" s="16"/>
      <c r="BC572" s="16"/>
      <c r="BD572" s="16"/>
    </row>
    <row r="573" ht="15.75" customHeight="1">
      <c r="A573" s="73"/>
      <c r="B573" s="16"/>
      <c r="C573" s="67"/>
      <c r="D573" s="68"/>
      <c r="G573" s="68"/>
      <c r="J573" s="68"/>
      <c r="K573" s="68"/>
      <c r="N573" s="68"/>
      <c r="O573" s="68"/>
      <c r="Q573" s="69"/>
      <c r="R573" s="16"/>
      <c r="S573" s="16"/>
      <c r="T573" s="16"/>
      <c r="U573" s="16"/>
      <c r="V573" s="16"/>
      <c r="W573" s="16"/>
      <c r="X573" s="16"/>
      <c r="Y573" s="16"/>
      <c r="Z573" s="16"/>
      <c r="AA573" s="16"/>
      <c r="AB573" s="16"/>
      <c r="AC573" s="16"/>
      <c r="AD573" s="16"/>
      <c r="AE573" s="16"/>
      <c r="AF573" s="16"/>
      <c r="AG573" s="30"/>
      <c r="AH573" s="30"/>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row>
    <row r="574" ht="15.75" customHeight="1">
      <c r="A574" s="73"/>
      <c r="B574" s="16"/>
      <c r="C574" s="67"/>
      <c r="D574" s="68"/>
      <c r="G574" s="68"/>
      <c r="J574" s="68"/>
      <c r="K574" s="68"/>
      <c r="N574" s="68"/>
      <c r="O574" s="68"/>
      <c r="Q574" s="69"/>
      <c r="R574" s="16"/>
      <c r="S574" s="16"/>
      <c r="T574" s="16"/>
      <c r="U574" s="16"/>
      <c r="V574" s="16"/>
      <c r="W574" s="16"/>
      <c r="X574" s="16"/>
      <c r="Y574" s="16"/>
      <c r="Z574" s="16"/>
      <c r="AA574" s="16"/>
      <c r="AB574" s="16"/>
      <c r="AC574" s="16"/>
      <c r="AD574" s="16"/>
      <c r="AE574" s="16"/>
      <c r="AF574" s="16"/>
      <c r="AG574" s="16"/>
      <c r="AH574" s="30"/>
      <c r="AI574" s="30"/>
      <c r="AJ574" s="30"/>
      <c r="AK574" s="30"/>
      <c r="AL574" s="16"/>
      <c r="AM574" s="16"/>
      <c r="AN574" s="16"/>
      <c r="AO574" s="16"/>
      <c r="AP574" s="16"/>
      <c r="AQ574" s="16"/>
      <c r="AR574" s="16"/>
      <c r="AS574" s="16"/>
      <c r="AT574" s="16"/>
      <c r="AU574" s="16"/>
      <c r="AV574" s="16"/>
      <c r="AW574" s="16"/>
      <c r="AX574" s="16"/>
      <c r="AY574" s="16"/>
      <c r="AZ574" s="16"/>
      <c r="BA574" s="16"/>
      <c r="BB574" s="16"/>
      <c r="BC574" s="16"/>
      <c r="BD574" s="16"/>
    </row>
    <row r="575" ht="15.75" customHeight="1">
      <c r="A575" s="73"/>
      <c r="B575" s="16"/>
      <c r="C575" s="67"/>
      <c r="D575" s="68"/>
      <c r="G575" s="68"/>
      <c r="J575" s="68"/>
      <c r="K575" s="68"/>
      <c r="N575" s="68"/>
      <c r="O575" s="68"/>
      <c r="Q575" s="69"/>
      <c r="R575" s="16"/>
      <c r="S575" s="26"/>
      <c r="T575" s="16"/>
      <c r="U575" s="16"/>
      <c r="V575" s="16"/>
      <c r="W575" s="16"/>
      <c r="X575" s="16"/>
      <c r="Y575" s="16"/>
      <c r="Z575" s="16"/>
      <c r="AA575" s="16"/>
      <c r="AB575" s="16"/>
      <c r="AC575" s="16"/>
      <c r="AD575" s="16"/>
      <c r="AE575" s="16"/>
      <c r="AF575" s="16"/>
      <c r="AG575" s="16"/>
      <c r="AH575" s="30"/>
      <c r="AI575" s="30"/>
      <c r="AJ575" s="16"/>
      <c r="AK575" s="16"/>
      <c r="AL575" s="16"/>
      <c r="AM575" s="16"/>
      <c r="AN575" s="16"/>
      <c r="AO575" s="16"/>
      <c r="AP575" s="16"/>
      <c r="AQ575" s="16"/>
      <c r="AR575" s="16"/>
      <c r="AS575" s="16"/>
      <c r="AT575" s="16"/>
      <c r="AU575" s="16"/>
      <c r="AV575" s="16"/>
      <c r="AW575" s="16"/>
      <c r="AX575" s="16"/>
      <c r="AY575" s="16"/>
      <c r="AZ575" s="16"/>
      <c r="BA575" s="16"/>
      <c r="BB575" s="16"/>
      <c r="BC575" s="16"/>
      <c r="BD575" s="16"/>
    </row>
    <row r="576" ht="15.75" customHeight="1">
      <c r="A576" s="73"/>
      <c r="B576" s="16"/>
      <c r="C576" s="67"/>
      <c r="D576" s="68"/>
      <c r="G576" s="68"/>
      <c r="J576" s="68"/>
      <c r="K576" s="68"/>
      <c r="N576" s="68"/>
      <c r="O576" s="68"/>
      <c r="Q576" s="69"/>
      <c r="R576" s="16"/>
      <c r="S576" s="16"/>
      <c r="T576" s="16"/>
      <c r="U576" s="16"/>
      <c r="V576" s="16"/>
      <c r="W576" s="16"/>
      <c r="X576" s="16"/>
      <c r="Y576" s="16"/>
      <c r="Z576" s="16"/>
      <c r="AA576" s="16"/>
      <c r="AB576" s="16"/>
      <c r="AC576" s="16"/>
      <c r="AD576" s="16"/>
      <c r="AE576" s="16"/>
      <c r="AF576" s="16"/>
      <c r="AG576" s="16"/>
      <c r="AH576" s="16"/>
      <c r="AI576" s="16" t="s">
        <v>1492</v>
      </c>
      <c r="AJ576" s="16" t="s">
        <v>1493</v>
      </c>
      <c r="AK576" s="75" t="s">
        <v>23</v>
      </c>
      <c r="AL576" s="16" t="s">
        <v>1494</v>
      </c>
      <c r="AM576" s="16" t="s">
        <v>16</v>
      </c>
      <c r="AN576" s="16" t="s">
        <v>1495</v>
      </c>
      <c r="AO576" s="16" t="s">
        <v>15</v>
      </c>
      <c r="AP576" s="16" t="s">
        <v>15</v>
      </c>
      <c r="AQ576" s="16" t="s">
        <v>1496</v>
      </c>
      <c r="AR576" s="16"/>
      <c r="AS576" s="16" t="s">
        <v>1497</v>
      </c>
      <c r="AT576" s="16" t="s">
        <v>16</v>
      </c>
      <c r="AU576" s="16" t="s">
        <v>15</v>
      </c>
      <c r="AV576" s="16" t="s">
        <v>15</v>
      </c>
      <c r="AW576" s="16" t="s">
        <v>1498</v>
      </c>
      <c r="AX576" s="16" t="s">
        <v>1499</v>
      </c>
      <c r="AY576" s="16" t="s">
        <v>16</v>
      </c>
      <c r="AZ576" s="16" t="s">
        <v>1500</v>
      </c>
      <c r="BA576" s="16" t="s">
        <v>16</v>
      </c>
      <c r="BB576" s="16" t="s">
        <v>15</v>
      </c>
      <c r="BC576" s="16" t="s">
        <v>1501</v>
      </c>
      <c r="BD576" s="30" t="s">
        <v>1502</v>
      </c>
    </row>
    <row r="577" ht="15.75" customHeight="1">
      <c r="A577" s="73"/>
      <c r="B577" s="16"/>
      <c r="C577" s="67"/>
      <c r="D577" s="68"/>
      <c r="G577" s="68"/>
      <c r="J577" s="68"/>
      <c r="K577" s="68"/>
      <c r="N577" s="68"/>
      <c r="O577" s="68"/>
      <c r="Q577" s="69"/>
      <c r="R577" s="16"/>
      <c r="S577" s="16"/>
      <c r="T577" s="16"/>
      <c r="U577" s="16"/>
      <c r="V577" s="16"/>
      <c r="W577" s="16"/>
      <c r="X577" s="16"/>
      <c r="Y577" s="16"/>
      <c r="Z577" s="16"/>
      <c r="AA577" s="16"/>
      <c r="AB577" s="16"/>
      <c r="AC577" s="16"/>
      <c r="AD577" s="16"/>
      <c r="AE577" s="16"/>
      <c r="AF577" s="16"/>
      <c r="AG577" s="16"/>
      <c r="AH577" s="16"/>
      <c r="AI577" s="16" t="s">
        <v>1503</v>
      </c>
      <c r="AJ577" s="16" t="s">
        <v>1504</v>
      </c>
      <c r="AK577" s="75" t="s">
        <v>41</v>
      </c>
      <c r="AL577" s="16" t="s">
        <v>1505</v>
      </c>
      <c r="AM577" s="16" t="s">
        <v>16</v>
      </c>
      <c r="AN577" s="16" t="s">
        <v>1506</v>
      </c>
      <c r="AO577" s="16" t="s">
        <v>16</v>
      </c>
      <c r="AP577" s="16" t="s">
        <v>16</v>
      </c>
      <c r="AQ577" s="16"/>
      <c r="AR577" s="16" t="s">
        <v>1507</v>
      </c>
      <c r="AS577" s="16" t="s">
        <v>1508</v>
      </c>
      <c r="AT577" s="16" t="s">
        <v>15</v>
      </c>
      <c r="AU577" s="16" t="s">
        <v>15</v>
      </c>
      <c r="AV577" s="16" t="s">
        <v>16</v>
      </c>
      <c r="AW577" s="16" t="s">
        <v>1509</v>
      </c>
      <c r="AX577" s="16" t="s">
        <v>1510</v>
      </c>
      <c r="AY577" s="16" t="s">
        <v>16</v>
      </c>
      <c r="AZ577" s="16" t="s">
        <v>1511</v>
      </c>
      <c r="BA577" s="16" t="s">
        <v>15</v>
      </c>
      <c r="BB577" s="16" t="s">
        <v>15</v>
      </c>
      <c r="BC577" s="16" t="s">
        <v>1512</v>
      </c>
      <c r="BD577" s="16" t="s">
        <v>1513</v>
      </c>
    </row>
    <row r="578" ht="15.75" customHeight="1">
      <c r="A578" s="73"/>
      <c r="B578" s="16"/>
      <c r="C578" s="67"/>
      <c r="D578" s="68"/>
      <c r="G578" s="68"/>
      <c r="J578" s="68"/>
      <c r="K578" s="68"/>
      <c r="N578" s="68"/>
      <c r="O578" s="68"/>
      <c r="Q578" s="69"/>
      <c r="R578" s="16"/>
      <c r="S578" s="16"/>
      <c r="T578" s="16"/>
      <c r="U578" s="16"/>
      <c r="V578" s="16"/>
      <c r="W578" s="16"/>
      <c r="X578" s="16"/>
      <c r="Y578" s="16"/>
      <c r="Z578" s="16"/>
      <c r="AA578" s="16"/>
      <c r="AB578" s="16"/>
      <c r="AC578" s="16"/>
      <c r="AD578" s="16"/>
      <c r="AE578" s="16"/>
      <c r="AF578" s="16"/>
      <c r="AG578" s="16"/>
      <c r="AH578" s="30"/>
      <c r="AI578" s="16" t="s">
        <v>1514</v>
      </c>
      <c r="AJ578" s="16" t="s">
        <v>1515</v>
      </c>
      <c r="AK578" s="75" t="s">
        <v>14</v>
      </c>
      <c r="AL578" s="16" t="s">
        <v>663</v>
      </c>
      <c r="AM578" s="16" t="s">
        <v>16</v>
      </c>
      <c r="AN578" s="16" t="s">
        <v>1516</v>
      </c>
      <c r="AO578" s="16" t="s">
        <v>15</v>
      </c>
      <c r="AP578" s="16" t="s">
        <v>15</v>
      </c>
      <c r="AQ578" s="16" t="s">
        <v>1517</v>
      </c>
      <c r="AR578" s="16"/>
      <c r="AS578" s="16" t="s">
        <v>1518</v>
      </c>
      <c r="AT578" s="16" t="s">
        <v>16</v>
      </c>
      <c r="AU578" s="16" t="s">
        <v>15</v>
      </c>
      <c r="AV578" s="16" t="s">
        <v>15</v>
      </c>
      <c r="AW578" s="16" t="s">
        <v>225</v>
      </c>
      <c r="AX578" s="16" t="s">
        <v>1519</v>
      </c>
      <c r="AY578" s="16" t="s">
        <v>16</v>
      </c>
      <c r="AZ578" s="16" t="s">
        <v>1520</v>
      </c>
      <c r="BA578" s="16" t="s">
        <v>15</v>
      </c>
      <c r="BB578" s="16" t="s">
        <v>15</v>
      </c>
      <c r="BC578" s="16" t="s">
        <v>1521</v>
      </c>
      <c r="BD578" s="16" t="s">
        <v>1522</v>
      </c>
    </row>
    <row r="579" ht="15.75" customHeight="1">
      <c r="A579" s="73"/>
      <c r="B579" s="16"/>
      <c r="C579" s="67"/>
      <c r="D579" s="68"/>
      <c r="G579" s="68"/>
      <c r="J579" s="68"/>
      <c r="K579" s="68"/>
      <c r="N579" s="68"/>
      <c r="O579" s="68"/>
      <c r="Q579" s="69"/>
      <c r="R579" s="16"/>
      <c r="S579" s="16"/>
      <c r="T579" s="16"/>
      <c r="U579" s="16"/>
      <c r="V579" s="16"/>
      <c r="W579" s="16"/>
      <c r="X579" s="16"/>
      <c r="Y579" s="16"/>
      <c r="Z579" s="16"/>
      <c r="AA579" s="16"/>
      <c r="AB579" s="16"/>
      <c r="AC579" s="16"/>
      <c r="AD579" s="16"/>
      <c r="AE579" s="16"/>
      <c r="AF579" s="16"/>
      <c r="AG579" s="30"/>
      <c r="AH579" s="30"/>
      <c r="AI579" s="16" t="s">
        <v>1514</v>
      </c>
      <c r="AJ579" s="16" t="s">
        <v>1523</v>
      </c>
      <c r="AK579" s="26">
        <v>0.0</v>
      </c>
      <c r="AL579" s="16" t="s">
        <v>1524</v>
      </c>
      <c r="AM579" s="16" t="s">
        <v>16</v>
      </c>
      <c r="AN579" s="16" t="s">
        <v>125</v>
      </c>
      <c r="AO579" s="16" t="s">
        <v>15</v>
      </c>
      <c r="AP579" s="16" t="s">
        <v>16</v>
      </c>
      <c r="AQ579" s="16"/>
      <c r="AR579" s="16" t="s">
        <v>1525</v>
      </c>
      <c r="AS579" s="16" t="s">
        <v>1526</v>
      </c>
      <c r="AT579" s="16" t="s">
        <v>15</v>
      </c>
      <c r="AU579" s="16" t="s">
        <v>15</v>
      </c>
      <c r="AV579" s="16" t="s">
        <v>15</v>
      </c>
      <c r="AW579" s="16" t="s">
        <v>1527</v>
      </c>
      <c r="AX579" s="16" t="s">
        <v>1528</v>
      </c>
      <c r="AY579" s="16" t="s">
        <v>16</v>
      </c>
      <c r="AZ579" s="16" t="s">
        <v>1529</v>
      </c>
      <c r="BA579" s="16" t="s">
        <v>16</v>
      </c>
      <c r="BB579" s="16" t="s">
        <v>16</v>
      </c>
      <c r="BC579" s="16" t="s">
        <v>1530</v>
      </c>
      <c r="BD579" s="16" t="s">
        <v>1531</v>
      </c>
    </row>
    <row r="580" ht="15.75" customHeight="1">
      <c r="A580" s="73"/>
      <c r="B580" s="16"/>
      <c r="C580" s="67"/>
      <c r="D580" s="68"/>
      <c r="E580" s="16"/>
      <c r="G580" s="68"/>
      <c r="H580" s="16"/>
      <c r="I580" s="16"/>
      <c r="J580" s="68"/>
      <c r="K580" s="68"/>
      <c r="L580" s="16"/>
      <c r="M580" s="16"/>
      <c r="N580" s="68"/>
      <c r="O580" s="68">
        <f>COUNTIF(O2:O579,"Nē")</f>
        <v>209</v>
      </c>
      <c r="P580" s="16"/>
      <c r="Q580" s="69"/>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c r="AV580" s="16"/>
      <c r="AW580" s="16"/>
      <c r="AX580" s="16"/>
      <c r="AY580" s="16"/>
      <c r="AZ580" s="16"/>
      <c r="BA580" s="16"/>
      <c r="BB580" s="16"/>
      <c r="BC580" s="16"/>
      <c r="BD580" s="16"/>
    </row>
    <row r="581" ht="15.75" customHeight="1">
      <c r="A581" s="73"/>
      <c r="B581" s="16"/>
      <c r="C581" s="67"/>
      <c r="D581" s="68"/>
      <c r="E581" s="16"/>
      <c r="F581" s="16"/>
      <c r="G581" s="68"/>
      <c r="H581" s="16"/>
      <c r="I581" s="16"/>
      <c r="J581" s="68"/>
      <c r="K581" s="68"/>
      <c r="L581" s="16"/>
      <c r="M581" s="16"/>
      <c r="N581" s="68"/>
      <c r="O581" s="68">
        <f>COUNTIF(O3:O580,"Jā")</f>
        <v>233</v>
      </c>
      <c r="P581" s="16"/>
      <c r="Q581" s="69"/>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c r="AV581" s="16"/>
      <c r="AW581" s="16"/>
      <c r="AX581" s="16"/>
      <c r="AY581" s="16"/>
      <c r="AZ581" s="16"/>
      <c r="BA581" s="16"/>
      <c r="BB581" s="16"/>
      <c r="BC581" s="16"/>
      <c r="BD581" s="16"/>
    </row>
    <row r="582" ht="15.75" customHeight="1">
      <c r="A582" s="73"/>
      <c r="B582" s="16"/>
      <c r="C582" s="67"/>
      <c r="D582" s="68"/>
      <c r="E582" s="16"/>
      <c r="F582" s="16"/>
      <c r="G582" s="68"/>
      <c r="H582" s="16"/>
      <c r="I582" s="16"/>
      <c r="J582" s="68"/>
      <c r="K582" s="68"/>
      <c r="L582" s="16"/>
      <c r="M582" s="16"/>
      <c r="N582" s="68"/>
      <c r="O582" s="68"/>
      <c r="P582" s="16"/>
      <c r="Q582" s="69"/>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row>
    <row r="583" ht="15.75" customHeight="1">
      <c r="A583" s="73"/>
      <c r="B583" s="16"/>
      <c r="C583" s="67"/>
      <c r="D583" s="68"/>
      <c r="E583" s="16"/>
      <c r="F583" s="16"/>
      <c r="G583" s="68"/>
      <c r="H583" s="16"/>
      <c r="I583" s="16"/>
      <c r="J583" s="68"/>
      <c r="K583" s="68"/>
      <c r="L583" s="16"/>
      <c r="M583" s="16"/>
      <c r="N583" s="68"/>
      <c r="O583" s="68"/>
      <c r="P583" s="16"/>
      <c r="Q583" s="69"/>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c r="AV583" s="16"/>
      <c r="AW583" s="16"/>
      <c r="AX583" s="16"/>
      <c r="AY583" s="16"/>
      <c r="AZ583" s="16"/>
      <c r="BA583" s="16"/>
      <c r="BB583" s="16"/>
      <c r="BC583" s="16"/>
      <c r="BD583" s="16"/>
    </row>
    <row r="584" ht="15.75" customHeight="1">
      <c r="A584" s="73"/>
      <c r="B584" s="16"/>
      <c r="C584" s="67"/>
      <c r="D584" s="68"/>
      <c r="E584" s="16"/>
      <c r="F584" s="16"/>
      <c r="G584" s="68"/>
      <c r="H584" s="16"/>
      <c r="I584" s="16"/>
      <c r="J584" s="68"/>
      <c r="K584" s="68"/>
      <c r="L584" s="16"/>
      <c r="M584" s="16"/>
      <c r="N584" s="68"/>
      <c r="O584" s="68"/>
      <c r="P584" s="16"/>
      <c r="Q584" s="69"/>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c r="AV584" s="16"/>
      <c r="AW584" s="16"/>
      <c r="AX584" s="16"/>
      <c r="AY584" s="16"/>
      <c r="AZ584" s="16"/>
      <c r="BA584" s="16"/>
      <c r="BB584" s="16"/>
      <c r="BC584" s="16"/>
      <c r="BD584" s="16"/>
    </row>
    <row r="585" ht="15.75" customHeight="1">
      <c r="A585" s="73"/>
      <c r="B585" s="16"/>
      <c r="C585" s="67"/>
      <c r="D585" s="68"/>
      <c r="E585" s="16"/>
      <c r="F585" s="16"/>
      <c r="G585" s="68"/>
      <c r="H585" s="16"/>
      <c r="I585" s="16"/>
      <c r="J585" s="68"/>
      <c r="K585" s="68"/>
      <c r="L585" s="16"/>
      <c r="M585" s="16"/>
      <c r="N585" s="68"/>
      <c r="O585" s="68"/>
      <c r="P585" s="16"/>
      <c r="Q585" s="69"/>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c r="AV585" s="16"/>
      <c r="AW585" s="16"/>
      <c r="AX585" s="16"/>
      <c r="AY585" s="16"/>
      <c r="AZ585" s="16"/>
      <c r="BA585" s="16"/>
      <c r="BB585" s="16"/>
      <c r="BC585" s="16"/>
      <c r="BD585" s="16"/>
    </row>
    <row r="586" ht="15.75" customHeight="1">
      <c r="A586" s="73"/>
      <c r="B586" s="16"/>
      <c r="C586" s="67"/>
      <c r="D586" s="68"/>
      <c r="E586" s="16"/>
      <c r="F586" s="16"/>
      <c r="G586" s="68"/>
      <c r="H586" s="16"/>
      <c r="I586" s="16"/>
      <c r="J586" s="68"/>
      <c r="K586" s="68"/>
      <c r="L586" s="16"/>
      <c r="M586" s="16"/>
      <c r="N586" s="68"/>
      <c r="O586" s="68"/>
      <c r="P586" s="16"/>
      <c r="Q586" s="69"/>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c r="AV586" s="16"/>
      <c r="AW586" s="16"/>
      <c r="AX586" s="16"/>
      <c r="AY586" s="16"/>
      <c r="AZ586" s="16"/>
      <c r="BA586" s="16"/>
      <c r="BB586" s="16"/>
      <c r="BC586" s="16"/>
      <c r="BD586" s="16"/>
    </row>
    <row r="587" ht="15.75" customHeight="1">
      <c r="A587" s="73"/>
      <c r="B587" s="16"/>
      <c r="C587" s="67"/>
      <c r="D587" s="68"/>
      <c r="E587" s="16"/>
      <c r="F587" s="16"/>
      <c r="G587" s="68"/>
      <c r="H587" s="16"/>
      <c r="I587" s="16"/>
      <c r="J587" s="68"/>
      <c r="K587" s="68"/>
      <c r="L587" s="16"/>
      <c r="M587" s="16"/>
      <c r="N587" s="68"/>
      <c r="O587" s="68"/>
      <c r="P587" s="16"/>
      <c r="Q587" s="69"/>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c r="AV587" s="16"/>
      <c r="AW587" s="16"/>
      <c r="AX587" s="16"/>
      <c r="AY587" s="16"/>
      <c r="AZ587" s="16"/>
      <c r="BA587" s="16"/>
      <c r="BB587" s="16"/>
      <c r="BC587" s="16"/>
      <c r="BD587" s="16"/>
    </row>
    <row r="588" ht="15.75" customHeight="1">
      <c r="A588" s="73"/>
      <c r="B588" s="16"/>
      <c r="C588" s="67"/>
      <c r="D588" s="68"/>
      <c r="E588" s="16"/>
      <c r="F588" s="16"/>
      <c r="G588" s="68"/>
      <c r="H588" s="16"/>
      <c r="I588" s="16"/>
      <c r="J588" s="68"/>
      <c r="K588" s="68"/>
      <c r="L588" s="16"/>
      <c r="M588" s="16"/>
      <c r="N588" s="68"/>
      <c r="O588" s="68"/>
      <c r="P588" s="16"/>
      <c r="Q588" s="69"/>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c r="AV588" s="16"/>
      <c r="AW588" s="16"/>
      <c r="AX588" s="16"/>
      <c r="AY588" s="16"/>
      <c r="AZ588" s="16"/>
      <c r="BA588" s="16"/>
      <c r="BB588" s="16"/>
      <c r="BC588" s="16"/>
      <c r="BD588" s="16"/>
    </row>
    <row r="589" ht="15.75" customHeight="1">
      <c r="A589" s="73"/>
      <c r="B589" s="16"/>
      <c r="C589" s="67"/>
      <c r="D589" s="68"/>
      <c r="E589" s="16"/>
      <c r="F589" s="16"/>
      <c r="G589" s="68"/>
      <c r="H589" s="16"/>
      <c r="I589" s="16"/>
      <c r="J589" s="68"/>
      <c r="K589" s="68"/>
      <c r="L589" s="16"/>
      <c r="M589" s="16"/>
      <c r="N589" s="68"/>
      <c r="O589" s="68"/>
      <c r="P589" s="16"/>
      <c r="Q589" s="69"/>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c r="AV589" s="16"/>
      <c r="AW589" s="16"/>
      <c r="AX589" s="16"/>
      <c r="AY589" s="16"/>
      <c r="AZ589" s="16"/>
      <c r="BA589" s="16"/>
      <c r="BB589" s="16"/>
      <c r="BC589" s="16"/>
      <c r="BD589" s="16"/>
    </row>
    <row r="590" ht="15.75" customHeight="1">
      <c r="A590" s="73"/>
      <c r="B590" s="16"/>
      <c r="C590" s="67"/>
      <c r="D590" s="68"/>
      <c r="E590" s="16"/>
      <c r="F590" s="16"/>
      <c r="G590" s="68"/>
      <c r="H590" s="16"/>
      <c r="I590" s="16"/>
      <c r="J590" s="68"/>
      <c r="K590" s="68"/>
      <c r="L590" s="16"/>
      <c r="M590" s="16"/>
      <c r="N590" s="68"/>
      <c r="O590" s="68"/>
      <c r="P590" s="16"/>
      <c r="Q590" s="69"/>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c r="AV590" s="16"/>
      <c r="AW590" s="16"/>
      <c r="AX590" s="16"/>
      <c r="AY590" s="16"/>
      <c r="AZ590" s="16"/>
      <c r="BA590" s="16"/>
      <c r="BB590" s="16"/>
      <c r="BC590" s="16"/>
      <c r="BD590" s="16"/>
    </row>
    <row r="591" ht="15.75" customHeight="1">
      <c r="A591" s="73"/>
      <c r="B591" s="16"/>
      <c r="C591" s="67"/>
      <c r="D591" s="68"/>
      <c r="E591" s="16"/>
      <c r="F591" s="16"/>
      <c r="G591" s="68"/>
      <c r="H591" s="16"/>
      <c r="I591" s="16"/>
      <c r="J591" s="68"/>
      <c r="K591" s="68"/>
      <c r="L591" s="16"/>
      <c r="M591" s="16"/>
      <c r="N591" s="68"/>
      <c r="O591" s="68"/>
      <c r="P591" s="16"/>
      <c r="Q591" s="69"/>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c r="AV591" s="16"/>
      <c r="AW591" s="16"/>
      <c r="AX591" s="16"/>
      <c r="AY591" s="16"/>
      <c r="AZ591" s="16"/>
      <c r="BA591" s="16"/>
      <c r="BB591" s="16"/>
      <c r="BC591" s="16"/>
      <c r="BD591" s="16"/>
    </row>
    <row r="592" ht="15.75" customHeight="1">
      <c r="A592" s="73"/>
      <c r="B592" s="16"/>
      <c r="C592" s="67"/>
      <c r="D592" s="68"/>
      <c r="E592" s="16"/>
      <c r="F592" s="16"/>
      <c r="G592" s="68"/>
      <c r="H592" s="16"/>
      <c r="I592" s="16"/>
      <c r="J592" s="68"/>
      <c r="K592" s="68"/>
      <c r="L592" s="16"/>
      <c r="M592" s="16"/>
      <c r="N592" s="68"/>
      <c r="O592" s="68"/>
      <c r="P592" s="16"/>
      <c r="Q592" s="69"/>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c r="AV592" s="16"/>
      <c r="AW592" s="16"/>
      <c r="AX592" s="16"/>
      <c r="AY592" s="16"/>
      <c r="AZ592" s="16"/>
      <c r="BA592" s="16"/>
      <c r="BB592" s="16"/>
      <c r="BC592" s="16"/>
      <c r="BD592" s="16"/>
    </row>
    <row r="593" ht="15.75" customHeight="1">
      <c r="A593" s="73"/>
      <c r="B593" s="16"/>
      <c r="C593" s="67"/>
      <c r="D593" s="68"/>
      <c r="E593" s="16"/>
      <c r="F593" s="16"/>
      <c r="G593" s="68"/>
      <c r="H593" s="16"/>
      <c r="I593" s="16"/>
      <c r="J593" s="68"/>
      <c r="K593" s="68"/>
      <c r="L593" s="16"/>
      <c r="M593" s="16"/>
      <c r="N593" s="68"/>
      <c r="O593" s="68"/>
      <c r="P593" s="16"/>
      <c r="Q593" s="69"/>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c r="AV593" s="16"/>
      <c r="AW593" s="16"/>
      <c r="AX593" s="16"/>
      <c r="AY593" s="16"/>
      <c r="AZ593" s="16"/>
      <c r="BA593" s="16"/>
      <c r="BB593" s="16"/>
      <c r="BC593" s="16"/>
      <c r="BD593" s="16"/>
    </row>
    <row r="594" ht="15.75" customHeight="1">
      <c r="A594" s="73"/>
      <c r="B594" s="16"/>
      <c r="C594" s="67"/>
      <c r="D594" s="68"/>
      <c r="E594" s="16"/>
      <c r="F594" s="16"/>
      <c r="G594" s="68"/>
      <c r="H594" s="16"/>
      <c r="I594" s="16"/>
      <c r="J594" s="68"/>
      <c r="K594" s="68"/>
      <c r="L594" s="16"/>
      <c r="M594" s="16"/>
      <c r="N594" s="68"/>
      <c r="O594" s="68"/>
      <c r="P594" s="16"/>
      <c r="Q594" s="69"/>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c r="AV594" s="16"/>
      <c r="AW594" s="16"/>
      <c r="AX594" s="16"/>
      <c r="AY594" s="16"/>
      <c r="AZ594" s="16"/>
      <c r="BA594" s="16"/>
      <c r="BB594" s="16"/>
      <c r="BC594" s="16"/>
      <c r="BD594" s="16"/>
    </row>
    <row r="595" ht="15.75" customHeight="1">
      <c r="A595" s="73"/>
      <c r="B595" s="16"/>
      <c r="C595" s="67"/>
      <c r="D595" s="68"/>
      <c r="E595" s="16"/>
      <c r="F595" s="16"/>
      <c r="G595" s="68"/>
      <c r="H595" s="16"/>
      <c r="I595" s="16"/>
      <c r="J595" s="68"/>
      <c r="K595" s="68"/>
      <c r="L595" s="16"/>
      <c r="M595" s="16"/>
      <c r="N595" s="68"/>
      <c r="O595" s="68"/>
      <c r="P595" s="16"/>
      <c r="Q595" s="69"/>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c r="AV595" s="16"/>
      <c r="AW595" s="16"/>
      <c r="AX595" s="16"/>
      <c r="AY595" s="16"/>
      <c r="AZ595" s="16"/>
      <c r="BA595" s="16"/>
      <c r="BB595" s="16"/>
      <c r="BC595" s="16"/>
      <c r="BD595" s="16"/>
    </row>
    <row r="596" ht="15.75" customHeight="1">
      <c r="A596" s="73"/>
      <c r="B596" s="16"/>
      <c r="C596" s="67"/>
      <c r="D596" s="68"/>
      <c r="E596" s="16"/>
      <c r="F596" s="16"/>
      <c r="G596" s="68"/>
      <c r="H596" s="16"/>
      <c r="I596" s="16"/>
      <c r="J596" s="68"/>
      <c r="K596" s="68"/>
      <c r="L596" s="16"/>
      <c r="M596" s="16"/>
      <c r="N596" s="68"/>
      <c r="O596" s="68"/>
      <c r="P596" s="16"/>
      <c r="Q596" s="69"/>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c r="AV596" s="16"/>
      <c r="AW596" s="16"/>
      <c r="AX596" s="16"/>
      <c r="AY596" s="16"/>
      <c r="AZ596" s="16"/>
      <c r="BA596" s="16"/>
      <c r="BB596" s="16"/>
      <c r="BC596" s="16"/>
      <c r="BD596" s="16"/>
    </row>
    <row r="597" ht="15.75" customHeight="1">
      <c r="A597" s="73"/>
      <c r="B597" s="16"/>
      <c r="C597" s="67"/>
      <c r="D597" s="68"/>
      <c r="E597" s="16"/>
      <c r="F597" s="16"/>
      <c r="G597" s="68"/>
      <c r="H597" s="16"/>
      <c r="I597" s="16"/>
      <c r="J597" s="68"/>
      <c r="K597" s="68"/>
      <c r="L597" s="16"/>
      <c r="M597" s="16"/>
      <c r="N597" s="68"/>
      <c r="O597" s="68"/>
      <c r="P597" s="16"/>
      <c r="Q597" s="69"/>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c r="AV597" s="16"/>
      <c r="AW597" s="16"/>
      <c r="AX597" s="16"/>
      <c r="AY597" s="16"/>
      <c r="AZ597" s="16"/>
      <c r="BA597" s="16"/>
      <c r="BB597" s="16"/>
      <c r="BC597" s="16"/>
      <c r="BD597" s="16"/>
    </row>
    <row r="598" ht="15.75" customHeight="1">
      <c r="A598" s="73"/>
      <c r="B598" s="16"/>
      <c r="C598" s="67"/>
      <c r="D598" s="68"/>
      <c r="E598" s="16"/>
      <c r="F598" s="16"/>
      <c r="G598" s="68"/>
      <c r="H598" s="16"/>
      <c r="I598" s="16"/>
      <c r="J598" s="68"/>
      <c r="K598" s="68"/>
      <c r="L598" s="16"/>
      <c r="M598" s="16"/>
      <c r="N598" s="68"/>
      <c r="O598" s="68"/>
      <c r="P598" s="16"/>
      <c r="Q598" s="69"/>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c r="AV598" s="16"/>
      <c r="AW598" s="16"/>
      <c r="AX598" s="16"/>
      <c r="AY598" s="16"/>
      <c r="AZ598" s="16"/>
      <c r="BA598" s="16"/>
      <c r="BB598" s="16"/>
      <c r="BC598" s="16"/>
      <c r="BD598" s="16"/>
    </row>
    <row r="599" ht="15.75" customHeight="1">
      <c r="A599" s="73"/>
      <c r="B599" s="16"/>
      <c r="C599" s="67"/>
      <c r="D599" s="68"/>
      <c r="E599" s="16"/>
      <c r="F599" s="16"/>
      <c r="G599" s="68"/>
      <c r="H599" s="16"/>
      <c r="I599" s="16"/>
      <c r="J599" s="68"/>
      <c r="K599" s="68"/>
      <c r="L599" s="16"/>
      <c r="M599" s="16"/>
      <c r="N599" s="68"/>
      <c r="O599" s="68"/>
      <c r="P599" s="16"/>
      <c r="Q599" s="69"/>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c r="AV599" s="16"/>
      <c r="AW599" s="16"/>
      <c r="AX599" s="16"/>
      <c r="AY599" s="16"/>
      <c r="AZ599" s="16"/>
      <c r="BA599" s="16"/>
      <c r="BB599" s="16"/>
      <c r="BC599" s="16"/>
      <c r="BD599" s="16"/>
    </row>
    <row r="600" ht="15.75" customHeight="1">
      <c r="A600" s="73"/>
      <c r="B600" s="16"/>
      <c r="C600" s="67"/>
      <c r="D600" s="68"/>
      <c r="E600" s="16"/>
      <c r="F600" s="16"/>
      <c r="G600" s="68"/>
      <c r="H600" s="16"/>
      <c r="I600" s="16"/>
      <c r="J600" s="68"/>
      <c r="K600" s="68"/>
      <c r="L600" s="16"/>
      <c r="M600" s="16"/>
      <c r="N600" s="68"/>
      <c r="O600" s="68"/>
      <c r="P600" s="16"/>
      <c r="Q600" s="69"/>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c r="AV600" s="16"/>
      <c r="AW600" s="16"/>
      <c r="AX600" s="16"/>
      <c r="AY600" s="16"/>
      <c r="AZ600" s="16"/>
      <c r="BA600" s="16"/>
      <c r="BB600" s="16"/>
      <c r="BC600" s="16"/>
      <c r="BD600" s="16"/>
    </row>
    <row r="601" ht="15.75" customHeight="1">
      <c r="A601" s="73"/>
      <c r="B601" s="16"/>
      <c r="C601" s="67"/>
      <c r="D601" s="68"/>
      <c r="E601" s="16"/>
      <c r="F601" s="16"/>
      <c r="G601" s="68"/>
      <c r="H601" s="16"/>
      <c r="I601" s="16"/>
      <c r="J601" s="68"/>
      <c r="K601" s="68"/>
      <c r="L601" s="16"/>
      <c r="M601" s="16"/>
      <c r="N601" s="68"/>
      <c r="O601" s="68"/>
      <c r="P601" s="16"/>
      <c r="Q601" s="69"/>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c r="AV601" s="16"/>
      <c r="AW601" s="16"/>
      <c r="AX601" s="16"/>
      <c r="AY601" s="16"/>
      <c r="AZ601" s="16"/>
      <c r="BA601" s="16"/>
      <c r="BB601" s="16"/>
      <c r="BC601" s="16"/>
      <c r="BD601" s="16"/>
    </row>
    <row r="602" ht="15.75" customHeight="1">
      <c r="A602" s="73"/>
      <c r="B602" s="16"/>
      <c r="C602" s="67"/>
      <c r="D602" s="68"/>
      <c r="E602" s="16"/>
      <c r="F602" s="16"/>
      <c r="G602" s="68"/>
      <c r="H602" s="16"/>
      <c r="I602" s="16"/>
      <c r="J602" s="68"/>
      <c r="K602" s="68"/>
      <c r="L602" s="16"/>
      <c r="M602" s="16"/>
      <c r="N602" s="68"/>
      <c r="O602" s="68"/>
      <c r="P602" s="16"/>
      <c r="Q602" s="69"/>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c r="AV602" s="16"/>
      <c r="AW602" s="16"/>
      <c r="AX602" s="16"/>
      <c r="AY602" s="16"/>
      <c r="AZ602" s="16"/>
      <c r="BA602" s="16"/>
      <c r="BB602" s="16"/>
      <c r="BC602" s="16"/>
      <c r="BD602" s="16"/>
    </row>
    <row r="603" ht="15.75" customHeight="1">
      <c r="A603" s="73"/>
      <c r="B603" s="16"/>
      <c r="C603" s="67"/>
      <c r="D603" s="68"/>
      <c r="E603" s="16"/>
      <c r="F603" s="16"/>
      <c r="G603" s="68"/>
      <c r="H603" s="16"/>
      <c r="I603" s="16"/>
      <c r="J603" s="68"/>
      <c r="K603" s="68"/>
      <c r="L603" s="16"/>
      <c r="M603" s="16"/>
      <c r="N603" s="68"/>
      <c r="O603" s="68"/>
      <c r="P603" s="16"/>
      <c r="Q603" s="69"/>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c r="AV603" s="16"/>
      <c r="AW603" s="16"/>
      <c r="AX603" s="16"/>
      <c r="AY603" s="16"/>
      <c r="AZ603" s="16"/>
      <c r="BA603" s="16"/>
      <c r="BB603" s="16"/>
      <c r="BC603" s="16"/>
      <c r="BD603" s="16"/>
    </row>
    <row r="604" ht="15.75" customHeight="1">
      <c r="A604" s="73"/>
      <c r="B604" s="16"/>
      <c r="C604" s="67"/>
      <c r="D604" s="68"/>
      <c r="E604" s="16"/>
      <c r="F604" s="16"/>
      <c r="G604" s="68"/>
      <c r="H604" s="16"/>
      <c r="I604" s="16"/>
      <c r="J604" s="68"/>
      <c r="K604" s="68"/>
      <c r="L604" s="16"/>
      <c r="M604" s="16"/>
      <c r="N604" s="68"/>
      <c r="O604" s="68"/>
      <c r="P604" s="16"/>
      <c r="Q604" s="69"/>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c r="AV604" s="16"/>
      <c r="AW604" s="16"/>
      <c r="AX604" s="16"/>
      <c r="AY604" s="16"/>
      <c r="AZ604" s="16"/>
      <c r="BA604" s="16"/>
      <c r="BB604" s="16"/>
      <c r="BC604" s="16"/>
      <c r="BD604" s="16"/>
    </row>
    <row r="605" ht="15.75" customHeight="1">
      <c r="A605" s="73"/>
      <c r="B605" s="16"/>
      <c r="C605" s="67"/>
      <c r="D605" s="68"/>
      <c r="E605" s="16"/>
      <c r="F605" s="16"/>
      <c r="G605" s="68"/>
      <c r="H605" s="16"/>
      <c r="I605" s="16"/>
      <c r="J605" s="68"/>
      <c r="K605" s="68"/>
      <c r="L605" s="16"/>
      <c r="M605" s="16"/>
      <c r="N605" s="68"/>
      <c r="O605" s="68"/>
      <c r="P605" s="16"/>
      <c r="Q605" s="69"/>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c r="AV605" s="16"/>
      <c r="AW605" s="16"/>
      <c r="AX605" s="16"/>
      <c r="AY605" s="16"/>
      <c r="AZ605" s="16"/>
      <c r="BA605" s="16"/>
      <c r="BB605" s="16"/>
      <c r="BC605" s="16"/>
      <c r="BD605" s="16"/>
    </row>
    <row r="606" ht="15.75" customHeight="1">
      <c r="A606" s="73"/>
      <c r="B606" s="16"/>
      <c r="C606" s="67"/>
      <c r="D606" s="68"/>
      <c r="E606" s="16"/>
      <c r="F606" s="16"/>
      <c r="G606" s="68"/>
      <c r="H606" s="16"/>
      <c r="I606" s="16"/>
      <c r="J606" s="68"/>
      <c r="K606" s="68"/>
      <c r="L606" s="16"/>
      <c r="M606" s="16"/>
      <c r="N606" s="68"/>
      <c r="O606" s="68"/>
      <c r="P606" s="16"/>
      <c r="Q606" s="69"/>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c r="AV606" s="16"/>
      <c r="AW606" s="16"/>
      <c r="AX606" s="16"/>
      <c r="AY606" s="16"/>
      <c r="AZ606" s="16"/>
      <c r="BA606" s="16"/>
      <c r="BB606" s="16"/>
      <c r="BC606" s="16"/>
      <c r="BD606" s="16"/>
    </row>
    <row r="607" ht="15.75" customHeight="1">
      <c r="A607" s="73"/>
      <c r="B607" s="16"/>
      <c r="C607" s="67"/>
      <c r="D607" s="68"/>
      <c r="E607" s="16"/>
      <c r="F607" s="16"/>
      <c r="G607" s="68"/>
      <c r="H607" s="16"/>
      <c r="I607" s="16"/>
      <c r="J607" s="68"/>
      <c r="K607" s="68"/>
      <c r="L607" s="16"/>
      <c r="M607" s="16"/>
      <c r="N607" s="68"/>
      <c r="O607" s="68"/>
      <c r="P607" s="16"/>
      <c r="Q607" s="69"/>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c r="AV607" s="16"/>
      <c r="AW607" s="16"/>
      <c r="AX607" s="16"/>
      <c r="AY607" s="16"/>
      <c r="AZ607" s="16"/>
      <c r="BA607" s="16"/>
      <c r="BB607" s="16"/>
      <c r="BC607" s="16"/>
      <c r="BD607" s="16"/>
    </row>
    <row r="608" ht="15.75" customHeight="1">
      <c r="A608" s="73"/>
      <c r="B608" s="16"/>
      <c r="C608" s="67"/>
      <c r="D608" s="68"/>
      <c r="E608" s="16"/>
      <c r="F608" s="16"/>
      <c r="G608" s="68"/>
      <c r="H608" s="16"/>
      <c r="I608" s="16"/>
      <c r="J608" s="68"/>
      <c r="K608" s="68"/>
      <c r="L608" s="16"/>
      <c r="M608" s="16"/>
      <c r="N608" s="68"/>
      <c r="O608" s="68"/>
      <c r="P608" s="16"/>
      <c r="Q608" s="69"/>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c r="AV608" s="16"/>
      <c r="AW608" s="16"/>
      <c r="AX608" s="16"/>
      <c r="AY608" s="16"/>
      <c r="AZ608" s="16"/>
      <c r="BA608" s="16"/>
      <c r="BB608" s="16"/>
      <c r="BC608" s="16"/>
      <c r="BD608" s="16"/>
    </row>
    <row r="609" ht="15.75" customHeight="1">
      <c r="A609" s="73"/>
      <c r="B609" s="16"/>
      <c r="C609" s="67"/>
      <c r="D609" s="68"/>
      <c r="E609" s="16"/>
      <c r="F609" s="16"/>
      <c r="G609" s="68"/>
      <c r="H609" s="16"/>
      <c r="I609" s="16"/>
      <c r="J609" s="68"/>
      <c r="K609" s="68"/>
      <c r="L609" s="16"/>
      <c r="M609" s="16"/>
      <c r="N609" s="68"/>
      <c r="O609" s="68"/>
      <c r="P609" s="16"/>
      <c r="Q609" s="69"/>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c r="AV609" s="16"/>
      <c r="AW609" s="16"/>
      <c r="AX609" s="16"/>
      <c r="AY609" s="16"/>
      <c r="AZ609" s="16"/>
      <c r="BA609" s="16"/>
      <c r="BB609" s="16"/>
      <c r="BC609" s="16"/>
      <c r="BD609" s="16"/>
    </row>
    <row r="610" ht="15.75" customHeight="1">
      <c r="A610" s="73"/>
      <c r="B610" s="16"/>
      <c r="C610" s="67"/>
      <c r="D610" s="68"/>
      <c r="E610" s="16"/>
      <c r="F610" s="16"/>
      <c r="G610" s="68"/>
      <c r="H610" s="16"/>
      <c r="I610" s="16"/>
      <c r="J610" s="68"/>
      <c r="K610" s="68"/>
      <c r="L610" s="16"/>
      <c r="M610" s="16"/>
      <c r="N610" s="68"/>
      <c r="O610" s="68"/>
      <c r="P610" s="16"/>
      <c r="Q610" s="69"/>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c r="AV610" s="16"/>
      <c r="AW610" s="16"/>
      <c r="AX610" s="16"/>
      <c r="AY610" s="16"/>
      <c r="AZ610" s="16"/>
      <c r="BA610" s="16"/>
      <c r="BB610" s="16"/>
      <c r="BC610" s="16"/>
      <c r="BD610" s="16"/>
    </row>
    <row r="611" ht="15.75" customHeight="1">
      <c r="A611" s="73"/>
      <c r="B611" s="16"/>
      <c r="C611" s="67"/>
      <c r="D611" s="68"/>
      <c r="E611" s="16"/>
      <c r="F611" s="16"/>
      <c r="G611" s="68"/>
      <c r="H611" s="16"/>
      <c r="I611" s="16"/>
      <c r="J611" s="68"/>
      <c r="K611" s="68"/>
      <c r="L611" s="16"/>
      <c r="M611" s="16"/>
      <c r="N611" s="68"/>
      <c r="O611" s="68"/>
      <c r="P611" s="16"/>
      <c r="Q611" s="69"/>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c r="AV611" s="16"/>
      <c r="AW611" s="16"/>
      <c r="AX611" s="16"/>
      <c r="AY611" s="16"/>
      <c r="AZ611" s="16"/>
      <c r="BA611" s="16"/>
      <c r="BB611" s="16"/>
      <c r="BC611" s="16"/>
      <c r="BD611" s="16"/>
    </row>
    <row r="612" ht="15.75" customHeight="1">
      <c r="A612" s="73"/>
      <c r="B612" s="16"/>
      <c r="C612" s="67"/>
      <c r="D612" s="68"/>
      <c r="E612" s="16"/>
      <c r="F612" s="16"/>
      <c r="G612" s="68"/>
      <c r="H612" s="16"/>
      <c r="I612" s="16"/>
      <c r="J612" s="68"/>
      <c r="K612" s="68"/>
      <c r="L612" s="16"/>
      <c r="M612" s="16"/>
      <c r="N612" s="68"/>
      <c r="O612" s="68"/>
      <c r="P612" s="16"/>
      <c r="Q612" s="69"/>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c r="AV612" s="16"/>
      <c r="AW612" s="16"/>
      <c r="AX612" s="16"/>
      <c r="AY612" s="16"/>
      <c r="AZ612" s="16"/>
      <c r="BA612" s="16"/>
      <c r="BB612" s="16"/>
      <c r="BC612" s="16"/>
      <c r="BD612" s="16"/>
    </row>
    <row r="613" ht="15.75" customHeight="1">
      <c r="A613" s="73"/>
      <c r="B613" s="16"/>
      <c r="C613" s="67"/>
      <c r="D613" s="68"/>
      <c r="E613" s="16"/>
      <c r="F613" s="16"/>
      <c r="G613" s="68"/>
      <c r="H613" s="16"/>
      <c r="I613" s="16"/>
      <c r="J613" s="68"/>
      <c r="K613" s="68"/>
      <c r="L613" s="16"/>
      <c r="M613" s="16"/>
      <c r="N613" s="68"/>
      <c r="O613" s="68"/>
      <c r="P613" s="16"/>
      <c r="Q613" s="69"/>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c r="AV613" s="16"/>
      <c r="AW613" s="16"/>
      <c r="AX613" s="16"/>
      <c r="AY613" s="16"/>
      <c r="AZ613" s="16"/>
      <c r="BA613" s="16"/>
      <c r="BB613" s="16"/>
      <c r="BC613" s="16"/>
      <c r="BD613" s="16"/>
    </row>
    <row r="614" ht="15.75" customHeight="1">
      <c r="A614" s="73"/>
      <c r="B614" s="16"/>
      <c r="C614" s="67"/>
      <c r="D614" s="68"/>
      <c r="E614" s="16"/>
      <c r="F614" s="16"/>
      <c r="G614" s="68"/>
      <c r="H614" s="16"/>
      <c r="I614" s="16"/>
      <c r="J614" s="68"/>
      <c r="K614" s="68"/>
      <c r="L614" s="16"/>
      <c r="M614" s="16"/>
      <c r="N614" s="68"/>
      <c r="O614" s="68"/>
      <c r="P614" s="16"/>
      <c r="Q614" s="69"/>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c r="AV614" s="16"/>
      <c r="AW614" s="16"/>
      <c r="AX614" s="16"/>
      <c r="AY614" s="16"/>
      <c r="AZ614" s="16"/>
      <c r="BA614" s="16"/>
      <c r="BB614" s="16"/>
      <c r="BC614" s="16"/>
      <c r="BD614" s="16"/>
    </row>
    <row r="615" ht="15.75" customHeight="1">
      <c r="A615" s="73"/>
      <c r="B615" s="16"/>
      <c r="C615" s="67"/>
      <c r="D615" s="68"/>
      <c r="E615" s="16"/>
      <c r="F615" s="16"/>
      <c r="G615" s="68"/>
      <c r="H615" s="16"/>
      <c r="I615" s="16"/>
      <c r="J615" s="68"/>
      <c r="K615" s="68"/>
      <c r="L615" s="16"/>
      <c r="M615" s="16"/>
      <c r="N615" s="68"/>
      <c r="O615" s="68"/>
      <c r="P615" s="16"/>
      <c r="Q615" s="69"/>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c r="AV615" s="16"/>
      <c r="AW615" s="16"/>
      <c r="AX615" s="16"/>
      <c r="AY615" s="16"/>
      <c r="AZ615" s="16"/>
      <c r="BA615" s="16"/>
      <c r="BB615" s="16"/>
      <c r="BC615" s="16"/>
      <c r="BD615" s="16"/>
    </row>
    <row r="616" ht="15.75" customHeight="1">
      <c r="A616" s="73"/>
      <c r="B616" s="16"/>
      <c r="C616" s="67"/>
      <c r="D616" s="68"/>
      <c r="E616" s="16"/>
      <c r="F616" s="16"/>
      <c r="G616" s="68"/>
      <c r="H616" s="16"/>
      <c r="I616" s="16"/>
      <c r="J616" s="68"/>
      <c r="K616" s="68"/>
      <c r="L616" s="16"/>
      <c r="M616" s="16"/>
      <c r="N616" s="68"/>
      <c r="O616" s="68"/>
      <c r="P616" s="16"/>
      <c r="Q616" s="69"/>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c r="AV616" s="16"/>
      <c r="AW616" s="16"/>
      <c r="AX616" s="16"/>
      <c r="AY616" s="16"/>
      <c r="AZ616" s="16"/>
      <c r="BA616" s="16"/>
      <c r="BB616" s="16"/>
      <c r="BC616" s="16"/>
      <c r="BD616" s="16"/>
    </row>
    <row r="617" ht="15.75" customHeight="1">
      <c r="A617" s="73"/>
      <c r="B617" s="16"/>
      <c r="C617" s="67"/>
      <c r="D617" s="68"/>
      <c r="E617" s="16"/>
      <c r="F617" s="16"/>
      <c r="G617" s="68"/>
      <c r="H617" s="16"/>
      <c r="I617" s="16"/>
      <c r="J617" s="68"/>
      <c r="K617" s="68"/>
      <c r="L617" s="16"/>
      <c r="M617" s="16"/>
      <c r="N617" s="68"/>
      <c r="O617" s="68"/>
      <c r="P617" s="16"/>
      <c r="Q617" s="69"/>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c r="AV617" s="16"/>
      <c r="AW617" s="16"/>
      <c r="AX617" s="16"/>
      <c r="AY617" s="16"/>
      <c r="AZ617" s="16"/>
      <c r="BA617" s="16"/>
      <c r="BB617" s="16"/>
      <c r="BC617" s="16"/>
      <c r="BD617" s="16"/>
    </row>
    <row r="618" ht="15.75" customHeight="1">
      <c r="A618" s="73"/>
      <c r="B618" s="16"/>
      <c r="C618" s="67"/>
      <c r="D618" s="68"/>
      <c r="E618" s="16"/>
      <c r="F618" s="16"/>
      <c r="G618" s="68"/>
      <c r="H618" s="16"/>
      <c r="I618" s="16"/>
      <c r="J618" s="68"/>
      <c r="K618" s="68"/>
      <c r="L618" s="16"/>
      <c r="M618" s="16"/>
      <c r="N618" s="68"/>
      <c r="O618" s="68"/>
      <c r="P618" s="16"/>
      <c r="Q618" s="69"/>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c r="AV618" s="16"/>
      <c r="AW618" s="16"/>
      <c r="AX618" s="16"/>
      <c r="AY618" s="16"/>
      <c r="AZ618" s="16"/>
      <c r="BA618" s="16"/>
      <c r="BB618" s="16"/>
      <c r="BC618" s="16"/>
      <c r="BD618" s="16"/>
    </row>
    <row r="619" ht="15.75" customHeight="1">
      <c r="A619" s="73"/>
      <c r="B619" s="16"/>
      <c r="C619" s="67"/>
      <c r="D619" s="68"/>
      <c r="E619" s="16"/>
      <c r="F619" s="16"/>
      <c r="G619" s="68"/>
      <c r="H619" s="16"/>
      <c r="I619" s="16"/>
      <c r="J619" s="68"/>
      <c r="K619" s="68"/>
      <c r="L619" s="16"/>
      <c r="M619" s="16"/>
      <c r="N619" s="68"/>
      <c r="O619" s="68"/>
      <c r="P619" s="16"/>
      <c r="Q619" s="69"/>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c r="AV619" s="16"/>
      <c r="AW619" s="16"/>
      <c r="AX619" s="16"/>
      <c r="AY619" s="16"/>
      <c r="AZ619" s="16"/>
      <c r="BA619" s="16"/>
      <c r="BB619" s="16"/>
      <c r="BC619" s="16"/>
      <c r="BD619" s="16"/>
    </row>
    <row r="620" ht="15.75" customHeight="1">
      <c r="A620" s="73"/>
      <c r="B620" s="16"/>
      <c r="C620" s="67"/>
      <c r="D620" s="68"/>
      <c r="E620" s="16"/>
      <c r="F620" s="16"/>
      <c r="G620" s="68"/>
      <c r="H620" s="16"/>
      <c r="I620" s="16"/>
      <c r="J620" s="68"/>
      <c r="K620" s="68"/>
      <c r="L620" s="16"/>
      <c r="M620" s="16"/>
      <c r="N620" s="68"/>
      <c r="O620" s="68"/>
      <c r="P620" s="16"/>
      <c r="Q620" s="69"/>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c r="AV620" s="16"/>
      <c r="AW620" s="16"/>
      <c r="AX620" s="16"/>
      <c r="AY620" s="16"/>
      <c r="AZ620" s="16"/>
      <c r="BA620" s="16"/>
      <c r="BB620" s="16"/>
      <c r="BC620" s="16"/>
      <c r="BD620" s="16"/>
    </row>
    <row r="621" ht="15.75" customHeight="1">
      <c r="A621" s="73"/>
      <c r="B621" s="16"/>
      <c r="C621" s="67"/>
      <c r="D621" s="68"/>
      <c r="E621" s="16"/>
      <c r="F621" s="16"/>
      <c r="G621" s="68"/>
      <c r="H621" s="16"/>
      <c r="I621" s="16"/>
      <c r="J621" s="68"/>
      <c r="K621" s="68"/>
      <c r="L621" s="16"/>
      <c r="M621" s="16"/>
      <c r="N621" s="68"/>
      <c r="O621" s="68"/>
      <c r="P621" s="16"/>
      <c r="Q621" s="69"/>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c r="AV621" s="16"/>
      <c r="AW621" s="16"/>
      <c r="AX621" s="16"/>
      <c r="AY621" s="16"/>
      <c r="AZ621" s="16"/>
      <c r="BA621" s="16"/>
      <c r="BB621" s="16"/>
      <c r="BC621" s="16"/>
      <c r="BD621" s="16"/>
    </row>
    <row r="622" ht="15.75" customHeight="1">
      <c r="A622" s="73"/>
      <c r="B622" s="16"/>
      <c r="C622" s="67"/>
      <c r="D622" s="68"/>
      <c r="E622" s="16"/>
      <c r="F622" s="16"/>
      <c r="G622" s="68"/>
      <c r="H622" s="16"/>
      <c r="I622" s="16"/>
      <c r="J622" s="68"/>
      <c r="K622" s="68"/>
      <c r="L622" s="16"/>
      <c r="M622" s="16"/>
      <c r="N622" s="68"/>
      <c r="O622" s="68"/>
      <c r="P622" s="16"/>
      <c r="Q622" s="69"/>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c r="AV622" s="16"/>
      <c r="AW622" s="16"/>
      <c r="AX622" s="16"/>
      <c r="AY622" s="16"/>
      <c r="AZ622" s="16"/>
      <c r="BA622" s="16"/>
      <c r="BB622" s="16"/>
      <c r="BC622" s="16"/>
      <c r="BD622" s="16"/>
    </row>
    <row r="623" ht="15.75" customHeight="1">
      <c r="A623" s="73"/>
      <c r="B623" s="16"/>
      <c r="C623" s="67"/>
      <c r="D623" s="68"/>
      <c r="E623" s="16"/>
      <c r="F623" s="16"/>
      <c r="G623" s="68"/>
      <c r="H623" s="16"/>
      <c r="I623" s="16"/>
      <c r="J623" s="68"/>
      <c r="K623" s="68"/>
      <c r="L623" s="16"/>
      <c r="M623" s="16"/>
      <c r="N623" s="68"/>
      <c r="O623" s="68"/>
      <c r="P623" s="16"/>
      <c r="Q623" s="69"/>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c r="AV623" s="16"/>
      <c r="AW623" s="16"/>
      <c r="AX623" s="16"/>
      <c r="AY623" s="16"/>
      <c r="AZ623" s="16"/>
      <c r="BA623" s="16"/>
      <c r="BB623" s="16"/>
      <c r="BC623" s="16"/>
      <c r="BD623" s="16"/>
    </row>
    <row r="624" ht="15.75" customHeight="1">
      <c r="A624" s="73"/>
      <c r="B624" s="16"/>
      <c r="C624" s="67"/>
      <c r="D624" s="68"/>
      <c r="E624" s="16"/>
      <c r="F624" s="16"/>
      <c r="G624" s="68"/>
      <c r="H624" s="16"/>
      <c r="I624" s="16"/>
      <c r="J624" s="68"/>
      <c r="K624" s="68"/>
      <c r="L624" s="16"/>
      <c r="M624" s="16"/>
      <c r="N624" s="68"/>
      <c r="O624" s="68"/>
      <c r="P624" s="16"/>
      <c r="Q624" s="69"/>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c r="AV624" s="16"/>
      <c r="AW624" s="16"/>
      <c r="AX624" s="16"/>
      <c r="AY624" s="16"/>
      <c r="AZ624" s="16"/>
      <c r="BA624" s="16"/>
      <c r="BB624" s="16"/>
      <c r="BC624" s="16"/>
      <c r="BD624" s="16"/>
    </row>
    <row r="625" ht="15.75" customHeight="1">
      <c r="A625" s="73"/>
      <c r="B625" s="16"/>
      <c r="C625" s="67"/>
      <c r="D625" s="68"/>
      <c r="E625" s="16"/>
      <c r="F625" s="16"/>
      <c r="G625" s="68"/>
      <c r="H625" s="16"/>
      <c r="I625" s="16"/>
      <c r="J625" s="68"/>
      <c r="K625" s="68"/>
      <c r="L625" s="16"/>
      <c r="M625" s="16"/>
      <c r="N625" s="68"/>
      <c r="O625" s="68"/>
      <c r="P625" s="16"/>
      <c r="Q625" s="69"/>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c r="AV625" s="16"/>
      <c r="AW625" s="16"/>
      <c r="AX625" s="16"/>
      <c r="AY625" s="16"/>
      <c r="AZ625" s="16"/>
      <c r="BA625" s="16"/>
      <c r="BB625" s="16"/>
      <c r="BC625" s="16"/>
      <c r="BD625" s="16"/>
    </row>
    <row r="626" ht="15.75" customHeight="1">
      <c r="A626" s="73"/>
      <c r="B626" s="16"/>
      <c r="C626" s="67"/>
      <c r="D626" s="68"/>
      <c r="E626" s="16"/>
      <c r="F626" s="16"/>
      <c r="G626" s="68"/>
      <c r="H626" s="16"/>
      <c r="I626" s="16"/>
      <c r="J626" s="68"/>
      <c r="K626" s="68"/>
      <c r="L626" s="16"/>
      <c r="M626" s="16"/>
      <c r="N626" s="68"/>
      <c r="O626" s="68"/>
      <c r="P626" s="16"/>
      <c r="Q626" s="69"/>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c r="AV626" s="16"/>
      <c r="AW626" s="16"/>
      <c r="AX626" s="16"/>
      <c r="AY626" s="16"/>
      <c r="AZ626" s="16"/>
      <c r="BA626" s="16"/>
      <c r="BB626" s="16"/>
      <c r="BC626" s="16"/>
      <c r="BD626" s="16"/>
    </row>
    <row r="627" ht="15.75" customHeight="1">
      <c r="A627" s="73"/>
      <c r="B627" s="16"/>
      <c r="C627" s="67"/>
      <c r="D627" s="68"/>
      <c r="E627" s="16"/>
      <c r="F627" s="16"/>
      <c r="G627" s="68"/>
      <c r="H627" s="16"/>
      <c r="I627" s="16"/>
      <c r="J627" s="68"/>
      <c r="K627" s="68"/>
      <c r="L627" s="16"/>
      <c r="M627" s="16"/>
      <c r="N627" s="68"/>
      <c r="O627" s="68"/>
      <c r="P627" s="16"/>
      <c r="Q627" s="69"/>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c r="AV627" s="16"/>
      <c r="AW627" s="16"/>
      <c r="AX627" s="16"/>
      <c r="AY627" s="16"/>
      <c r="AZ627" s="16"/>
      <c r="BA627" s="16"/>
      <c r="BB627" s="16"/>
      <c r="BC627" s="16"/>
      <c r="BD627" s="16"/>
    </row>
    <row r="628" ht="15.75" customHeight="1">
      <c r="A628" s="73"/>
      <c r="B628" s="16"/>
      <c r="C628" s="67"/>
      <c r="D628" s="68"/>
      <c r="E628" s="16"/>
      <c r="F628" s="16"/>
      <c r="G628" s="68"/>
      <c r="H628" s="16"/>
      <c r="I628" s="16"/>
      <c r="J628" s="68"/>
      <c r="K628" s="68"/>
      <c r="L628" s="16"/>
      <c r="M628" s="16"/>
      <c r="N628" s="68"/>
      <c r="O628" s="68"/>
      <c r="P628" s="16"/>
      <c r="Q628" s="69"/>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c r="AV628" s="16"/>
      <c r="AW628" s="16"/>
      <c r="AX628" s="16"/>
      <c r="AY628" s="16"/>
      <c r="AZ628" s="16"/>
      <c r="BA628" s="16"/>
      <c r="BB628" s="16"/>
      <c r="BC628" s="16"/>
      <c r="BD628" s="16"/>
    </row>
    <row r="629" ht="15.75" customHeight="1">
      <c r="A629" s="73"/>
      <c r="B629" s="16"/>
      <c r="C629" s="67"/>
      <c r="D629" s="68"/>
      <c r="E629" s="16"/>
      <c r="F629" s="16"/>
      <c r="G629" s="68"/>
      <c r="H629" s="16"/>
      <c r="I629" s="16"/>
      <c r="J629" s="68"/>
      <c r="K629" s="68"/>
      <c r="L629" s="16"/>
      <c r="M629" s="16"/>
      <c r="N629" s="68"/>
      <c r="O629" s="68"/>
      <c r="P629" s="16"/>
      <c r="Q629" s="69"/>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c r="AV629" s="16"/>
      <c r="AW629" s="16"/>
      <c r="AX629" s="16"/>
      <c r="AY629" s="16"/>
      <c r="AZ629" s="16"/>
      <c r="BA629" s="16"/>
      <c r="BB629" s="16"/>
      <c r="BC629" s="16"/>
      <c r="BD629" s="16"/>
    </row>
    <row r="630" ht="15.75" customHeight="1">
      <c r="A630" s="73"/>
      <c r="B630" s="16"/>
      <c r="C630" s="67"/>
      <c r="D630" s="68"/>
      <c r="E630" s="16"/>
      <c r="F630" s="16"/>
      <c r="G630" s="68"/>
      <c r="H630" s="16"/>
      <c r="I630" s="16"/>
      <c r="J630" s="68"/>
      <c r="K630" s="68"/>
      <c r="L630" s="16"/>
      <c r="M630" s="16"/>
      <c r="N630" s="68"/>
      <c r="O630" s="68"/>
      <c r="P630" s="16"/>
      <c r="Q630" s="69"/>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c r="AV630" s="16"/>
      <c r="AW630" s="16"/>
      <c r="AX630" s="16"/>
      <c r="AY630" s="16"/>
      <c r="AZ630" s="16"/>
      <c r="BA630" s="16"/>
      <c r="BB630" s="16"/>
      <c r="BC630" s="16"/>
      <c r="BD630" s="16"/>
    </row>
    <row r="631" ht="15.75" customHeight="1">
      <c r="A631" s="73"/>
      <c r="B631" s="16"/>
      <c r="C631" s="67"/>
      <c r="D631" s="68"/>
      <c r="E631" s="16"/>
      <c r="F631" s="16"/>
      <c r="G631" s="68"/>
      <c r="H631" s="16"/>
      <c r="I631" s="16"/>
      <c r="J631" s="68"/>
      <c r="K631" s="68"/>
      <c r="L631" s="16"/>
      <c r="M631" s="16"/>
      <c r="N631" s="68"/>
      <c r="O631" s="68"/>
      <c r="P631" s="16"/>
      <c r="Q631" s="69"/>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c r="AV631" s="16"/>
      <c r="AW631" s="16"/>
      <c r="AX631" s="16"/>
      <c r="AY631" s="16"/>
      <c r="AZ631" s="16"/>
      <c r="BA631" s="16"/>
      <c r="BB631" s="16"/>
      <c r="BC631" s="16"/>
      <c r="BD631" s="16"/>
    </row>
    <row r="632" ht="15.75" customHeight="1">
      <c r="A632" s="73"/>
      <c r="B632" s="16"/>
      <c r="C632" s="67"/>
      <c r="D632" s="68"/>
      <c r="E632" s="16"/>
      <c r="F632" s="16"/>
      <c r="G632" s="68"/>
      <c r="H632" s="16"/>
      <c r="I632" s="16"/>
      <c r="J632" s="68"/>
      <c r="K632" s="68"/>
      <c r="L632" s="16"/>
      <c r="M632" s="16"/>
      <c r="N632" s="68"/>
      <c r="O632" s="68"/>
      <c r="P632" s="16"/>
      <c r="Q632" s="69"/>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c r="AV632" s="16"/>
      <c r="AW632" s="16"/>
      <c r="AX632" s="16"/>
      <c r="AY632" s="16"/>
      <c r="AZ632" s="16"/>
      <c r="BA632" s="16"/>
      <c r="BB632" s="16"/>
      <c r="BC632" s="16"/>
      <c r="BD632" s="16"/>
    </row>
    <row r="633" ht="15.75" customHeight="1">
      <c r="A633" s="73"/>
      <c r="B633" s="16"/>
      <c r="C633" s="67"/>
      <c r="D633" s="68"/>
      <c r="E633" s="16"/>
      <c r="F633" s="16"/>
      <c r="G633" s="68"/>
      <c r="H633" s="16"/>
      <c r="I633" s="16"/>
      <c r="J633" s="68"/>
      <c r="K633" s="68"/>
      <c r="L633" s="16"/>
      <c r="M633" s="16"/>
      <c r="N633" s="68"/>
      <c r="O633" s="68"/>
      <c r="P633" s="16"/>
      <c r="Q633" s="69"/>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c r="AV633" s="16"/>
      <c r="AW633" s="16"/>
      <c r="AX633" s="16"/>
      <c r="AY633" s="16"/>
      <c r="AZ633" s="16"/>
      <c r="BA633" s="16"/>
      <c r="BB633" s="16"/>
      <c r="BC633" s="16"/>
      <c r="BD633" s="16"/>
    </row>
    <row r="634" ht="15.75" customHeight="1">
      <c r="A634" s="73"/>
      <c r="B634" s="16"/>
      <c r="C634" s="67"/>
      <c r="D634" s="68"/>
      <c r="E634" s="16"/>
      <c r="F634" s="16"/>
      <c r="G634" s="68"/>
      <c r="H634" s="16"/>
      <c r="I634" s="16"/>
      <c r="J634" s="68"/>
      <c r="K634" s="68"/>
      <c r="L634" s="16"/>
      <c r="M634" s="16"/>
      <c r="N634" s="68"/>
      <c r="O634" s="68"/>
      <c r="P634" s="16"/>
      <c r="Q634" s="69"/>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c r="AV634" s="16"/>
      <c r="AW634" s="16"/>
      <c r="AX634" s="16"/>
      <c r="AY634" s="16"/>
      <c r="AZ634" s="16"/>
      <c r="BA634" s="16"/>
      <c r="BB634" s="16"/>
      <c r="BC634" s="16"/>
      <c r="BD634" s="16"/>
    </row>
    <row r="635" ht="15.75" customHeight="1">
      <c r="A635" s="73"/>
      <c r="B635" s="16"/>
      <c r="C635" s="67"/>
      <c r="D635" s="68"/>
      <c r="E635" s="16"/>
      <c r="F635" s="16"/>
      <c r="G635" s="68"/>
      <c r="H635" s="16"/>
      <c r="I635" s="16"/>
      <c r="J635" s="68"/>
      <c r="K635" s="68"/>
      <c r="L635" s="16"/>
      <c r="M635" s="16"/>
      <c r="N635" s="68"/>
      <c r="O635" s="68"/>
      <c r="P635" s="16"/>
      <c r="Q635" s="69"/>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c r="AV635" s="16"/>
      <c r="AW635" s="16"/>
      <c r="AX635" s="16"/>
      <c r="AY635" s="16"/>
      <c r="AZ635" s="16"/>
      <c r="BA635" s="16"/>
      <c r="BB635" s="16"/>
      <c r="BC635" s="16"/>
      <c r="BD635" s="16"/>
    </row>
    <row r="636" ht="15.75" customHeight="1">
      <c r="A636" s="73"/>
      <c r="B636" s="16"/>
      <c r="C636" s="67"/>
      <c r="D636" s="68"/>
      <c r="E636" s="16"/>
      <c r="F636" s="16"/>
      <c r="G636" s="68"/>
      <c r="H636" s="16"/>
      <c r="I636" s="16"/>
      <c r="J636" s="68"/>
      <c r="K636" s="68"/>
      <c r="L636" s="16"/>
      <c r="M636" s="16"/>
      <c r="N636" s="68"/>
      <c r="O636" s="68"/>
      <c r="P636" s="16"/>
      <c r="Q636" s="69"/>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c r="AV636" s="16"/>
      <c r="AW636" s="16"/>
      <c r="AX636" s="16"/>
      <c r="AY636" s="16"/>
      <c r="AZ636" s="16"/>
      <c r="BA636" s="16"/>
      <c r="BB636" s="16"/>
      <c r="BC636" s="16"/>
      <c r="BD636" s="16"/>
    </row>
    <row r="637" ht="15.75" customHeight="1">
      <c r="A637" s="73"/>
      <c r="B637" s="16"/>
      <c r="C637" s="67"/>
      <c r="D637" s="68"/>
      <c r="E637" s="16"/>
      <c r="F637" s="16"/>
      <c r="G637" s="68"/>
      <c r="H637" s="16"/>
      <c r="I637" s="16"/>
      <c r="J637" s="68"/>
      <c r="K637" s="68"/>
      <c r="L637" s="16"/>
      <c r="M637" s="16"/>
      <c r="N637" s="68"/>
      <c r="O637" s="68"/>
      <c r="P637" s="16"/>
      <c r="Q637" s="69"/>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c r="AV637" s="16"/>
      <c r="AW637" s="16"/>
      <c r="AX637" s="16"/>
      <c r="AY637" s="16"/>
      <c r="AZ637" s="16"/>
      <c r="BA637" s="16"/>
      <c r="BB637" s="16"/>
      <c r="BC637" s="16"/>
      <c r="BD637" s="16"/>
    </row>
    <row r="638" ht="15.75" customHeight="1">
      <c r="A638" s="73"/>
      <c r="B638" s="16"/>
      <c r="C638" s="67"/>
      <c r="D638" s="68"/>
      <c r="E638" s="16"/>
      <c r="F638" s="16"/>
      <c r="G638" s="68"/>
      <c r="H638" s="16"/>
      <c r="I638" s="16"/>
      <c r="J638" s="68"/>
      <c r="K638" s="68"/>
      <c r="L638" s="16"/>
      <c r="M638" s="16"/>
      <c r="N638" s="68"/>
      <c r="O638" s="68"/>
      <c r="P638" s="16"/>
      <c r="Q638" s="69"/>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row>
    <row r="639" ht="15.75" customHeight="1">
      <c r="A639" s="73"/>
      <c r="B639" s="16"/>
      <c r="C639" s="67"/>
      <c r="D639" s="68"/>
      <c r="E639" s="16"/>
      <c r="F639" s="16"/>
      <c r="G639" s="68"/>
      <c r="H639" s="16"/>
      <c r="I639" s="16"/>
      <c r="J639" s="68"/>
      <c r="K639" s="68"/>
      <c r="L639" s="16"/>
      <c r="M639" s="16"/>
      <c r="N639" s="68"/>
      <c r="O639" s="68"/>
      <c r="P639" s="16"/>
      <c r="Q639" s="69"/>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c r="AV639" s="16"/>
      <c r="AW639" s="16"/>
      <c r="AX639" s="16"/>
      <c r="AY639" s="16"/>
      <c r="AZ639" s="16"/>
      <c r="BA639" s="16"/>
      <c r="BB639" s="16"/>
      <c r="BC639" s="16"/>
      <c r="BD639" s="16"/>
    </row>
    <row r="640" ht="15.75" customHeight="1">
      <c r="A640" s="73"/>
      <c r="B640" s="16"/>
      <c r="C640" s="67"/>
      <c r="D640" s="68"/>
      <c r="E640" s="16"/>
      <c r="F640" s="16"/>
      <c r="G640" s="68"/>
      <c r="H640" s="16"/>
      <c r="I640" s="16"/>
      <c r="J640" s="68"/>
      <c r="K640" s="68"/>
      <c r="L640" s="16"/>
      <c r="M640" s="16"/>
      <c r="N640" s="68"/>
      <c r="O640" s="68"/>
      <c r="P640" s="16"/>
      <c r="Q640" s="69"/>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c r="AV640" s="16"/>
      <c r="AW640" s="16"/>
      <c r="AX640" s="16"/>
      <c r="AY640" s="16"/>
      <c r="AZ640" s="16"/>
      <c r="BA640" s="16"/>
      <c r="BB640" s="16"/>
      <c r="BC640" s="16"/>
      <c r="BD640" s="16"/>
    </row>
    <row r="641" ht="15.75" customHeight="1">
      <c r="A641" s="73"/>
      <c r="B641" s="16"/>
      <c r="C641" s="67"/>
      <c r="D641" s="68"/>
      <c r="E641" s="16"/>
      <c r="F641" s="16"/>
      <c r="G641" s="68"/>
      <c r="H641" s="16"/>
      <c r="I641" s="16"/>
      <c r="J641" s="68"/>
      <c r="K641" s="68"/>
      <c r="L641" s="16"/>
      <c r="M641" s="16"/>
      <c r="N641" s="68"/>
      <c r="O641" s="68"/>
      <c r="P641" s="16"/>
      <c r="Q641" s="69"/>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c r="AV641" s="16"/>
      <c r="AW641" s="16"/>
      <c r="AX641" s="16"/>
      <c r="AY641" s="16"/>
      <c r="AZ641" s="16"/>
      <c r="BA641" s="16"/>
      <c r="BB641" s="16"/>
      <c r="BC641" s="16"/>
      <c r="BD641" s="16"/>
    </row>
    <row r="642" ht="15.75" customHeight="1">
      <c r="A642" s="73"/>
      <c r="B642" s="16"/>
      <c r="C642" s="67"/>
      <c r="D642" s="68"/>
      <c r="E642" s="16"/>
      <c r="F642" s="16"/>
      <c r="G642" s="68"/>
      <c r="H642" s="16"/>
      <c r="I642" s="16"/>
      <c r="J642" s="68"/>
      <c r="K642" s="68"/>
      <c r="L642" s="16"/>
      <c r="M642" s="16"/>
      <c r="N642" s="68"/>
      <c r="O642" s="68"/>
      <c r="P642" s="16"/>
      <c r="Q642" s="69"/>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c r="AV642" s="16"/>
      <c r="AW642" s="16"/>
      <c r="AX642" s="16"/>
      <c r="AY642" s="16"/>
      <c r="AZ642" s="16"/>
      <c r="BA642" s="16"/>
      <c r="BB642" s="16"/>
      <c r="BC642" s="16"/>
      <c r="BD642" s="16"/>
    </row>
    <row r="643" ht="15.75" customHeight="1">
      <c r="A643" s="73"/>
      <c r="B643" s="16"/>
      <c r="C643" s="67"/>
      <c r="D643" s="68"/>
      <c r="E643" s="16"/>
      <c r="F643" s="16"/>
      <c r="G643" s="68"/>
      <c r="H643" s="16"/>
      <c r="I643" s="16"/>
      <c r="J643" s="68"/>
      <c r="K643" s="68"/>
      <c r="L643" s="16"/>
      <c r="M643" s="16"/>
      <c r="N643" s="68"/>
      <c r="O643" s="68"/>
      <c r="P643" s="16"/>
      <c r="Q643" s="69"/>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c r="AV643" s="16"/>
      <c r="AW643" s="16"/>
      <c r="AX643" s="16"/>
      <c r="AY643" s="16"/>
      <c r="AZ643" s="16"/>
      <c r="BA643" s="16"/>
      <c r="BB643" s="16"/>
      <c r="BC643" s="16"/>
      <c r="BD643" s="16"/>
    </row>
    <row r="644" ht="15.75" customHeight="1">
      <c r="A644" s="73"/>
      <c r="B644" s="16"/>
      <c r="C644" s="67"/>
      <c r="D644" s="68"/>
      <c r="E644" s="16"/>
      <c r="F644" s="16"/>
      <c r="G644" s="68"/>
      <c r="H644" s="16"/>
      <c r="I644" s="16"/>
      <c r="J644" s="68"/>
      <c r="K644" s="68"/>
      <c r="L644" s="16"/>
      <c r="M644" s="16"/>
      <c r="N644" s="68"/>
      <c r="O644" s="68"/>
      <c r="P644" s="16"/>
      <c r="Q644" s="69"/>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c r="AV644" s="16"/>
      <c r="AW644" s="16"/>
      <c r="AX644" s="16"/>
      <c r="AY644" s="16"/>
      <c r="AZ644" s="16"/>
      <c r="BA644" s="16"/>
      <c r="BB644" s="16"/>
      <c r="BC644" s="16"/>
      <c r="BD644" s="16"/>
    </row>
    <row r="645" ht="15.75" customHeight="1">
      <c r="A645" s="73"/>
      <c r="B645" s="16"/>
      <c r="C645" s="67"/>
      <c r="D645" s="68"/>
      <c r="E645" s="16"/>
      <c r="F645" s="16"/>
      <c r="G645" s="68"/>
      <c r="H645" s="16"/>
      <c r="I645" s="16"/>
      <c r="J645" s="68"/>
      <c r="K645" s="68"/>
      <c r="L645" s="16"/>
      <c r="M645" s="16"/>
      <c r="N645" s="68"/>
      <c r="O645" s="68"/>
      <c r="P645" s="16"/>
      <c r="Q645" s="69"/>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c r="AV645" s="16"/>
      <c r="AW645" s="16"/>
      <c r="AX645" s="16"/>
      <c r="AY645" s="16"/>
      <c r="AZ645" s="16"/>
      <c r="BA645" s="16"/>
      <c r="BB645" s="16"/>
      <c r="BC645" s="16"/>
      <c r="BD645" s="16"/>
    </row>
    <row r="646" ht="15.75" customHeight="1">
      <c r="A646" s="73"/>
      <c r="B646" s="16"/>
      <c r="C646" s="67"/>
      <c r="D646" s="68"/>
      <c r="E646" s="16"/>
      <c r="F646" s="16"/>
      <c r="G646" s="68"/>
      <c r="H646" s="16"/>
      <c r="I646" s="16"/>
      <c r="J646" s="68"/>
      <c r="K646" s="68"/>
      <c r="L646" s="16"/>
      <c r="M646" s="16"/>
      <c r="N646" s="68"/>
      <c r="O646" s="68"/>
      <c r="P646" s="16"/>
      <c r="Q646" s="69"/>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c r="AV646" s="16"/>
      <c r="AW646" s="16"/>
      <c r="AX646" s="16"/>
      <c r="AY646" s="16"/>
      <c r="AZ646" s="16"/>
      <c r="BA646" s="16"/>
      <c r="BB646" s="16"/>
      <c r="BC646" s="16"/>
      <c r="BD646" s="16"/>
    </row>
    <row r="647" ht="15.75" customHeight="1">
      <c r="A647" s="73"/>
      <c r="B647" s="16"/>
      <c r="C647" s="67"/>
      <c r="D647" s="68"/>
      <c r="E647" s="16"/>
      <c r="F647" s="16"/>
      <c r="G647" s="68"/>
      <c r="H647" s="16"/>
      <c r="I647" s="16"/>
      <c r="J647" s="68"/>
      <c r="K647" s="68"/>
      <c r="L647" s="16"/>
      <c r="M647" s="16"/>
      <c r="N647" s="68"/>
      <c r="O647" s="68"/>
      <c r="P647" s="16"/>
      <c r="Q647" s="69"/>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c r="AV647" s="16"/>
      <c r="AW647" s="16"/>
      <c r="AX647" s="16"/>
      <c r="AY647" s="16"/>
      <c r="AZ647" s="16"/>
      <c r="BA647" s="16"/>
      <c r="BB647" s="16"/>
      <c r="BC647" s="16"/>
      <c r="BD647" s="16"/>
    </row>
    <row r="648" ht="15.75" customHeight="1">
      <c r="A648" s="73"/>
      <c r="B648" s="16"/>
      <c r="C648" s="67"/>
      <c r="D648" s="68"/>
      <c r="E648" s="16"/>
      <c r="F648" s="16"/>
      <c r="G648" s="68"/>
      <c r="H648" s="16"/>
      <c r="I648" s="16"/>
      <c r="J648" s="68"/>
      <c r="K648" s="68"/>
      <c r="L648" s="16"/>
      <c r="M648" s="16"/>
      <c r="N648" s="68"/>
      <c r="O648" s="68"/>
      <c r="P648" s="16"/>
      <c r="Q648" s="69"/>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c r="AV648" s="16"/>
      <c r="AW648" s="16"/>
      <c r="AX648" s="16"/>
      <c r="AY648" s="16"/>
      <c r="AZ648" s="16"/>
      <c r="BA648" s="16"/>
      <c r="BB648" s="16"/>
      <c r="BC648" s="16"/>
      <c r="BD648" s="16"/>
    </row>
    <row r="649" ht="15.75" customHeight="1">
      <c r="A649" s="73"/>
      <c r="B649" s="16"/>
      <c r="C649" s="67"/>
      <c r="D649" s="68"/>
      <c r="E649" s="16"/>
      <c r="F649" s="16"/>
      <c r="G649" s="68"/>
      <c r="H649" s="16"/>
      <c r="I649" s="16"/>
      <c r="J649" s="68"/>
      <c r="K649" s="68"/>
      <c r="L649" s="16"/>
      <c r="M649" s="16"/>
      <c r="N649" s="68"/>
      <c r="O649" s="68"/>
      <c r="P649" s="16"/>
      <c r="Q649" s="69"/>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c r="AV649" s="16"/>
      <c r="AW649" s="16"/>
      <c r="AX649" s="16"/>
      <c r="AY649" s="16"/>
      <c r="AZ649" s="16"/>
      <c r="BA649" s="16"/>
      <c r="BB649" s="16"/>
      <c r="BC649" s="16"/>
      <c r="BD649" s="16"/>
    </row>
    <row r="650" ht="15.75" customHeight="1">
      <c r="A650" s="73"/>
      <c r="B650" s="16"/>
      <c r="C650" s="67"/>
      <c r="D650" s="68"/>
      <c r="E650" s="16"/>
      <c r="F650" s="16"/>
      <c r="G650" s="68"/>
      <c r="H650" s="16"/>
      <c r="I650" s="16"/>
      <c r="J650" s="68"/>
      <c r="K650" s="68"/>
      <c r="L650" s="16"/>
      <c r="M650" s="16"/>
      <c r="N650" s="68"/>
      <c r="O650" s="68"/>
      <c r="P650" s="16"/>
      <c r="Q650" s="69"/>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c r="AV650" s="16"/>
      <c r="AW650" s="16"/>
      <c r="AX650" s="16"/>
      <c r="AY650" s="16"/>
      <c r="AZ650" s="16"/>
      <c r="BA650" s="16"/>
      <c r="BB650" s="16"/>
      <c r="BC650" s="16"/>
      <c r="BD650" s="16"/>
    </row>
    <row r="651" ht="15.75" customHeight="1">
      <c r="A651" s="73"/>
      <c r="B651" s="16"/>
      <c r="C651" s="67"/>
      <c r="D651" s="68"/>
      <c r="E651" s="16"/>
      <c r="F651" s="16"/>
      <c r="G651" s="68"/>
      <c r="H651" s="16"/>
      <c r="I651" s="16"/>
      <c r="J651" s="68"/>
      <c r="K651" s="68"/>
      <c r="L651" s="16"/>
      <c r="M651" s="16"/>
      <c r="N651" s="68"/>
      <c r="O651" s="68"/>
      <c r="P651" s="16"/>
      <c r="Q651" s="69"/>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c r="AV651" s="16"/>
      <c r="AW651" s="16"/>
      <c r="AX651" s="16"/>
      <c r="AY651" s="16"/>
      <c r="AZ651" s="16"/>
      <c r="BA651" s="16"/>
      <c r="BB651" s="16"/>
      <c r="BC651" s="16"/>
      <c r="BD651" s="16"/>
    </row>
    <row r="652" ht="15.75" customHeight="1">
      <c r="A652" s="73"/>
      <c r="B652" s="16"/>
      <c r="C652" s="67"/>
      <c r="D652" s="68"/>
      <c r="E652" s="16"/>
      <c r="F652" s="16"/>
      <c r="G652" s="68"/>
      <c r="H652" s="16"/>
      <c r="I652" s="16"/>
      <c r="J652" s="68"/>
      <c r="K652" s="68"/>
      <c r="L652" s="16"/>
      <c r="M652" s="16"/>
      <c r="N652" s="68"/>
      <c r="O652" s="68"/>
      <c r="P652" s="16"/>
      <c r="Q652" s="69"/>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c r="AV652" s="16"/>
      <c r="AW652" s="16"/>
      <c r="AX652" s="16"/>
      <c r="AY652" s="16"/>
      <c r="AZ652" s="16"/>
      <c r="BA652" s="16"/>
      <c r="BB652" s="16"/>
      <c r="BC652" s="16"/>
      <c r="BD652" s="16"/>
    </row>
    <row r="653" ht="15.75" customHeight="1">
      <c r="A653" s="73"/>
      <c r="B653" s="16"/>
      <c r="C653" s="67"/>
      <c r="D653" s="68"/>
      <c r="E653" s="16"/>
      <c r="F653" s="16"/>
      <c r="G653" s="68"/>
      <c r="H653" s="16"/>
      <c r="I653" s="16"/>
      <c r="J653" s="68"/>
      <c r="K653" s="68"/>
      <c r="L653" s="16"/>
      <c r="M653" s="16"/>
      <c r="N653" s="68"/>
      <c r="O653" s="68"/>
      <c r="P653" s="16"/>
      <c r="Q653" s="69"/>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c r="AV653" s="16"/>
      <c r="AW653" s="16"/>
      <c r="AX653" s="16"/>
      <c r="AY653" s="16"/>
      <c r="AZ653" s="16"/>
      <c r="BA653" s="16"/>
      <c r="BB653" s="16"/>
      <c r="BC653" s="16"/>
      <c r="BD653" s="16"/>
    </row>
    <row r="654" ht="15.75" customHeight="1">
      <c r="A654" s="73"/>
      <c r="B654" s="16"/>
      <c r="C654" s="67"/>
      <c r="D654" s="68"/>
      <c r="E654" s="16"/>
      <c r="F654" s="16"/>
      <c r="G654" s="68"/>
      <c r="H654" s="16"/>
      <c r="I654" s="16"/>
      <c r="J654" s="68"/>
      <c r="K654" s="68"/>
      <c r="L654" s="16"/>
      <c r="M654" s="16"/>
      <c r="N654" s="68"/>
      <c r="O654" s="68"/>
      <c r="P654" s="16"/>
      <c r="Q654" s="69"/>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c r="AV654" s="16"/>
      <c r="AW654" s="16"/>
      <c r="AX654" s="16"/>
      <c r="AY654" s="16"/>
      <c r="AZ654" s="16"/>
      <c r="BA654" s="16"/>
      <c r="BB654" s="16"/>
      <c r="BC654" s="16"/>
      <c r="BD654" s="16"/>
    </row>
    <row r="655" ht="15.75" customHeight="1">
      <c r="A655" s="73"/>
      <c r="B655" s="16"/>
      <c r="C655" s="67"/>
      <c r="D655" s="68"/>
      <c r="E655" s="16"/>
      <c r="F655" s="16"/>
      <c r="G655" s="68"/>
      <c r="H655" s="16"/>
      <c r="I655" s="16"/>
      <c r="J655" s="68"/>
      <c r="K655" s="68"/>
      <c r="L655" s="16"/>
      <c r="M655" s="16"/>
      <c r="N655" s="68"/>
      <c r="O655" s="68"/>
      <c r="P655" s="16"/>
      <c r="Q655" s="69"/>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c r="AV655" s="16"/>
      <c r="AW655" s="16"/>
      <c r="AX655" s="16"/>
      <c r="AY655" s="16"/>
      <c r="AZ655" s="16"/>
      <c r="BA655" s="16"/>
      <c r="BB655" s="16"/>
      <c r="BC655" s="16"/>
      <c r="BD655" s="16"/>
    </row>
    <row r="656" ht="15.75" customHeight="1">
      <c r="A656" s="73"/>
      <c r="B656" s="16"/>
      <c r="C656" s="67"/>
      <c r="D656" s="68"/>
      <c r="E656" s="16"/>
      <c r="F656" s="16"/>
      <c r="G656" s="68"/>
      <c r="H656" s="16"/>
      <c r="I656" s="16"/>
      <c r="J656" s="68"/>
      <c r="K656" s="68"/>
      <c r="L656" s="16"/>
      <c r="M656" s="16"/>
      <c r="N656" s="68"/>
      <c r="O656" s="68"/>
      <c r="P656" s="16"/>
      <c r="Q656" s="69"/>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c r="AV656" s="16"/>
      <c r="AW656" s="16"/>
      <c r="AX656" s="16"/>
      <c r="AY656" s="16"/>
      <c r="AZ656" s="16"/>
      <c r="BA656" s="16"/>
      <c r="BB656" s="16"/>
      <c r="BC656" s="16"/>
      <c r="BD656" s="16"/>
    </row>
    <row r="657" ht="15.75" customHeight="1">
      <c r="A657" s="73"/>
      <c r="B657" s="16"/>
      <c r="C657" s="67"/>
      <c r="D657" s="68"/>
      <c r="E657" s="16"/>
      <c r="F657" s="16"/>
      <c r="G657" s="68"/>
      <c r="H657" s="16"/>
      <c r="I657" s="16"/>
      <c r="J657" s="68"/>
      <c r="K657" s="68"/>
      <c r="L657" s="16"/>
      <c r="M657" s="16"/>
      <c r="N657" s="68"/>
      <c r="O657" s="68"/>
      <c r="P657" s="16"/>
      <c r="Q657" s="69"/>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c r="AV657" s="16"/>
      <c r="AW657" s="16"/>
      <c r="AX657" s="16"/>
      <c r="AY657" s="16"/>
      <c r="AZ657" s="16"/>
      <c r="BA657" s="16"/>
      <c r="BB657" s="16"/>
      <c r="BC657" s="16"/>
      <c r="BD657" s="16"/>
    </row>
    <row r="658" ht="15.75" customHeight="1">
      <c r="A658" s="73"/>
      <c r="B658" s="16"/>
      <c r="C658" s="67"/>
      <c r="D658" s="68"/>
      <c r="E658" s="16"/>
      <c r="F658" s="16"/>
      <c r="G658" s="68"/>
      <c r="H658" s="16"/>
      <c r="I658" s="16"/>
      <c r="J658" s="68"/>
      <c r="K658" s="68"/>
      <c r="L658" s="16"/>
      <c r="M658" s="16"/>
      <c r="N658" s="68"/>
      <c r="O658" s="68"/>
      <c r="P658" s="16"/>
      <c r="Q658" s="69"/>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c r="AV658" s="16"/>
      <c r="AW658" s="16"/>
      <c r="AX658" s="16"/>
      <c r="AY658" s="16"/>
      <c r="AZ658" s="16"/>
      <c r="BA658" s="16"/>
      <c r="BB658" s="16"/>
      <c r="BC658" s="16"/>
      <c r="BD658" s="16"/>
    </row>
    <row r="659" ht="15.75" customHeight="1">
      <c r="A659" s="73"/>
      <c r="B659" s="16"/>
      <c r="C659" s="67"/>
      <c r="D659" s="68"/>
      <c r="E659" s="16"/>
      <c r="F659" s="16"/>
      <c r="G659" s="68"/>
      <c r="H659" s="16"/>
      <c r="I659" s="16"/>
      <c r="J659" s="68"/>
      <c r="K659" s="68"/>
      <c r="L659" s="16"/>
      <c r="M659" s="16"/>
      <c r="N659" s="68"/>
      <c r="O659" s="68"/>
      <c r="P659" s="16"/>
      <c r="Q659" s="69"/>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c r="AV659" s="16"/>
      <c r="AW659" s="16"/>
      <c r="AX659" s="16"/>
      <c r="AY659" s="16"/>
      <c r="AZ659" s="16"/>
      <c r="BA659" s="16"/>
      <c r="BB659" s="16"/>
      <c r="BC659" s="16"/>
      <c r="BD659" s="16"/>
    </row>
    <row r="660" ht="15.75" customHeight="1">
      <c r="A660" s="73"/>
      <c r="B660" s="16"/>
      <c r="C660" s="67"/>
      <c r="D660" s="68"/>
      <c r="E660" s="16"/>
      <c r="F660" s="16"/>
      <c r="G660" s="68"/>
      <c r="H660" s="16"/>
      <c r="I660" s="16"/>
      <c r="J660" s="68"/>
      <c r="K660" s="68"/>
      <c r="L660" s="16"/>
      <c r="M660" s="16"/>
      <c r="N660" s="68"/>
      <c r="O660" s="68"/>
      <c r="P660" s="16"/>
      <c r="Q660" s="69"/>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c r="AV660" s="16"/>
      <c r="AW660" s="16"/>
      <c r="AX660" s="16"/>
      <c r="AY660" s="16"/>
      <c r="AZ660" s="16"/>
      <c r="BA660" s="16"/>
      <c r="BB660" s="16"/>
      <c r="BC660" s="16"/>
      <c r="BD660" s="16"/>
    </row>
    <row r="661" ht="15.75" customHeight="1">
      <c r="A661" s="73"/>
      <c r="B661" s="16"/>
      <c r="C661" s="67"/>
      <c r="D661" s="68"/>
      <c r="E661" s="16"/>
      <c r="F661" s="16"/>
      <c r="G661" s="68"/>
      <c r="H661" s="16"/>
      <c r="I661" s="16"/>
      <c r="J661" s="68"/>
      <c r="K661" s="68"/>
      <c r="L661" s="16"/>
      <c r="M661" s="16"/>
      <c r="N661" s="68"/>
      <c r="O661" s="68"/>
      <c r="P661" s="16"/>
      <c r="Q661" s="69"/>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c r="AV661" s="16"/>
      <c r="AW661" s="16"/>
      <c r="AX661" s="16"/>
      <c r="AY661" s="16"/>
      <c r="AZ661" s="16"/>
      <c r="BA661" s="16"/>
      <c r="BB661" s="16"/>
      <c r="BC661" s="16"/>
      <c r="BD661" s="16"/>
    </row>
    <row r="662" ht="15.75" customHeight="1">
      <c r="A662" s="73"/>
      <c r="B662" s="16"/>
      <c r="C662" s="67"/>
      <c r="D662" s="68"/>
      <c r="E662" s="16"/>
      <c r="F662" s="16"/>
      <c r="G662" s="68"/>
      <c r="H662" s="16"/>
      <c r="I662" s="16"/>
      <c r="J662" s="68"/>
      <c r="K662" s="68"/>
      <c r="L662" s="16"/>
      <c r="M662" s="16"/>
      <c r="N662" s="68"/>
      <c r="O662" s="68"/>
      <c r="P662" s="16"/>
      <c r="Q662" s="69"/>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c r="AV662" s="16"/>
      <c r="AW662" s="16"/>
      <c r="AX662" s="16"/>
      <c r="AY662" s="16"/>
      <c r="AZ662" s="16"/>
      <c r="BA662" s="16"/>
      <c r="BB662" s="16"/>
      <c r="BC662" s="16"/>
      <c r="BD662" s="16"/>
    </row>
    <row r="663" ht="15.75" customHeight="1">
      <c r="A663" s="73"/>
      <c r="B663" s="16"/>
      <c r="C663" s="67"/>
      <c r="D663" s="68"/>
      <c r="E663" s="16"/>
      <c r="F663" s="16"/>
      <c r="G663" s="68"/>
      <c r="H663" s="16"/>
      <c r="I663" s="16"/>
      <c r="J663" s="68"/>
      <c r="K663" s="68"/>
      <c r="L663" s="16"/>
      <c r="M663" s="16"/>
      <c r="N663" s="68"/>
      <c r="O663" s="68"/>
      <c r="P663" s="16"/>
      <c r="Q663" s="69"/>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c r="AV663" s="16"/>
      <c r="AW663" s="16"/>
      <c r="AX663" s="16"/>
      <c r="AY663" s="16"/>
      <c r="AZ663" s="16"/>
      <c r="BA663" s="16"/>
      <c r="BB663" s="16"/>
      <c r="BC663" s="16"/>
      <c r="BD663" s="16"/>
    </row>
    <row r="664" ht="15.75" customHeight="1">
      <c r="A664" s="73"/>
      <c r="B664" s="16"/>
      <c r="C664" s="67"/>
      <c r="D664" s="68"/>
      <c r="E664" s="16"/>
      <c r="F664" s="16"/>
      <c r="G664" s="68"/>
      <c r="H664" s="16"/>
      <c r="I664" s="16"/>
      <c r="J664" s="68"/>
      <c r="K664" s="68"/>
      <c r="L664" s="16"/>
      <c r="M664" s="16"/>
      <c r="N664" s="68"/>
      <c r="O664" s="68"/>
      <c r="P664" s="16"/>
      <c r="Q664" s="69"/>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c r="AV664" s="16"/>
      <c r="AW664" s="16"/>
      <c r="AX664" s="16"/>
      <c r="AY664" s="16"/>
      <c r="AZ664" s="16"/>
      <c r="BA664" s="16"/>
      <c r="BB664" s="16"/>
      <c r="BC664" s="16"/>
      <c r="BD664" s="16"/>
    </row>
    <row r="665" ht="15.75" customHeight="1">
      <c r="A665" s="73"/>
      <c r="B665" s="16"/>
      <c r="C665" s="67"/>
      <c r="D665" s="68"/>
      <c r="E665" s="16"/>
      <c r="F665" s="16"/>
      <c r="G665" s="68"/>
      <c r="H665" s="16"/>
      <c r="I665" s="16"/>
      <c r="J665" s="68"/>
      <c r="K665" s="68"/>
      <c r="L665" s="16"/>
      <c r="M665" s="16"/>
      <c r="N665" s="68"/>
      <c r="O665" s="68"/>
      <c r="P665" s="16"/>
      <c r="Q665" s="69"/>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c r="AV665" s="16"/>
      <c r="AW665" s="16"/>
      <c r="AX665" s="16"/>
      <c r="AY665" s="16"/>
      <c r="AZ665" s="16"/>
      <c r="BA665" s="16"/>
      <c r="BB665" s="16"/>
      <c r="BC665" s="16"/>
      <c r="BD665" s="16"/>
    </row>
    <row r="666" ht="15.75" customHeight="1">
      <c r="A666" s="73"/>
      <c r="B666" s="16"/>
      <c r="C666" s="67"/>
      <c r="D666" s="68"/>
      <c r="E666" s="16"/>
      <c r="F666" s="16"/>
      <c r="G666" s="68"/>
      <c r="H666" s="16"/>
      <c r="I666" s="16"/>
      <c r="J666" s="68"/>
      <c r="K666" s="68"/>
      <c r="L666" s="16"/>
      <c r="M666" s="16"/>
      <c r="N666" s="68"/>
      <c r="O666" s="68"/>
      <c r="P666" s="16"/>
      <c r="Q666" s="69"/>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c r="AV666" s="16"/>
      <c r="AW666" s="16"/>
      <c r="AX666" s="16"/>
      <c r="AY666" s="16"/>
      <c r="AZ666" s="16"/>
      <c r="BA666" s="16"/>
      <c r="BB666" s="16"/>
      <c r="BC666" s="16"/>
      <c r="BD666" s="16"/>
    </row>
    <row r="667" ht="15.75" customHeight="1">
      <c r="A667" s="73"/>
      <c r="B667" s="16"/>
      <c r="C667" s="67"/>
      <c r="D667" s="68"/>
      <c r="E667" s="16"/>
      <c r="F667" s="16"/>
      <c r="G667" s="68"/>
      <c r="H667" s="16"/>
      <c r="I667" s="16"/>
      <c r="J667" s="68"/>
      <c r="K667" s="68"/>
      <c r="L667" s="16"/>
      <c r="M667" s="16"/>
      <c r="N667" s="68"/>
      <c r="O667" s="68"/>
      <c r="P667" s="16"/>
      <c r="Q667" s="69"/>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c r="AV667" s="16"/>
      <c r="AW667" s="16"/>
      <c r="AX667" s="16"/>
      <c r="AY667" s="16"/>
      <c r="AZ667" s="16"/>
      <c r="BA667" s="16"/>
      <c r="BB667" s="16"/>
      <c r="BC667" s="16"/>
      <c r="BD667" s="16"/>
    </row>
    <row r="668" ht="15.75" customHeight="1">
      <c r="A668" s="73"/>
      <c r="B668" s="16"/>
      <c r="C668" s="67"/>
      <c r="D668" s="68"/>
      <c r="E668" s="16"/>
      <c r="F668" s="16"/>
      <c r="G668" s="68"/>
      <c r="H668" s="16"/>
      <c r="I668" s="16"/>
      <c r="J668" s="68"/>
      <c r="K668" s="68"/>
      <c r="L668" s="16"/>
      <c r="M668" s="16"/>
      <c r="N668" s="68"/>
      <c r="O668" s="68"/>
      <c r="P668" s="16"/>
      <c r="Q668" s="69"/>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c r="AV668" s="16"/>
      <c r="AW668" s="16"/>
      <c r="AX668" s="16"/>
      <c r="AY668" s="16"/>
      <c r="AZ668" s="16"/>
      <c r="BA668" s="16"/>
      <c r="BB668" s="16"/>
      <c r="BC668" s="16"/>
      <c r="BD668" s="16"/>
    </row>
    <row r="669" ht="15.75" customHeight="1">
      <c r="A669" s="73"/>
      <c r="B669" s="16"/>
      <c r="C669" s="67"/>
      <c r="D669" s="68"/>
      <c r="E669" s="16"/>
      <c r="F669" s="16"/>
      <c r="G669" s="68"/>
      <c r="H669" s="16"/>
      <c r="I669" s="16"/>
      <c r="J669" s="68"/>
      <c r="K669" s="68"/>
      <c r="L669" s="16"/>
      <c r="M669" s="16"/>
      <c r="N669" s="68"/>
      <c r="O669" s="68"/>
      <c r="P669" s="16"/>
      <c r="Q669" s="69"/>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c r="AV669" s="16"/>
      <c r="AW669" s="16"/>
      <c r="AX669" s="16"/>
      <c r="AY669" s="16"/>
      <c r="AZ669" s="16"/>
      <c r="BA669" s="16"/>
      <c r="BB669" s="16"/>
      <c r="BC669" s="16"/>
      <c r="BD669" s="16"/>
    </row>
    <row r="670" ht="15.75" customHeight="1">
      <c r="A670" s="73"/>
      <c r="B670" s="16"/>
      <c r="C670" s="67"/>
      <c r="D670" s="68"/>
      <c r="E670" s="16"/>
      <c r="F670" s="16"/>
      <c r="G670" s="68"/>
      <c r="H670" s="16"/>
      <c r="I670" s="16"/>
      <c r="J670" s="68"/>
      <c r="K670" s="68"/>
      <c r="L670" s="16"/>
      <c r="M670" s="16"/>
      <c r="N670" s="68"/>
      <c r="O670" s="68"/>
      <c r="P670" s="16"/>
      <c r="Q670" s="69"/>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c r="AV670" s="16"/>
      <c r="AW670" s="16"/>
      <c r="AX670" s="16"/>
      <c r="AY670" s="16"/>
      <c r="AZ670" s="16"/>
      <c r="BA670" s="16"/>
      <c r="BB670" s="16"/>
      <c r="BC670" s="16"/>
      <c r="BD670" s="16"/>
    </row>
    <row r="671" ht="15.75" customHeight="1">
      <c r="A671" s="73"/>
      <c r="B671" s="16"/>
      <c r="C671" s="67"/>
      <c r="D671" s="68"/>
      <c r="E671" s="16"/>
      <c r="F671" s="16"/>
      <c r="G671" s="68"/>
      <c r="H671" s="16"/>
      <c r="I671" s="16"/>
      <c r="J671" s="68"/>
      <c r="K671" s="68"/>
      <c r="L671" s="16"/>
      <c r="M671" s="16"/>
      <c r="N671" s="68"/>
      <c r="O671" s="68"/>
      <c r="P671" s="16"/>
      <c r="Q671" s="69"/>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c r="AV671" s="16"/>
      <c r="AW671" s="16"/>
      <c r="AX671" s="16"/>
      <c r="AY671" s="16"/>
      <c r="AZ671" s="16"/>
      <c r="BA671" s="16"/>
      <c r="BB671" s="16"/>
      <c r="BC671" s="16"/>
      <c r="BD671" s="16"/>
    </row>
    <row r="672" ht="15.75" customHeight="1">
      <c r="A672" s="73"/>
      <c r="B672" s="16"/>
      <c r="C672" s="67"/>
      <c r="D672" s="68"/>
      <c r="E672" s="16"/>
      <c r="F672" s="16"/>
      <c r="G672" s="68"/>
      <c r="H672" s="16"/>
      <c r="I672" s="16"/>
      <c r="J672" s="68"/>
      <c r="K672" s="68"/>
      <c r="L672" s="16"/>
      <c r="M672" s="16"/>
      <c r="N672" s="68"/>
      <c r="O672" s="68"/>
      <c r="P672" s="16"/>
      <c r="Q672" s="69"/>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c r="AV672" s="16"/>
      <c r="AW672" s="16"/>
      <c r="AX672" s="16"/>
      <c r="AY672" s="16"/>
      <c r="AZ672" s="16"/>
      <c r="BA672" s="16"/>
      <c r="BB672" s="16"/>
      <c r="BC672" s="16"/>
      <c r="BD672" s="16"/>
    </row>
    <row r="673" ht="15.75" customHeight="1">
      <c r="A673" s="73"/>
      <c r="B673" s="16"/>
      <c r="C673" s="67"/>
      <c r="D673" s="68"/>
      <c r="E673" s="16"/>
      <c r="F673" s="16"/>
      <c r="G673" s="68"/>
      <c r="H673" s="16"/>
      <c r="I673" s="16"/>
      <c r="J673" s="68"/>
      <c r="K673" s="68"/>
      <c r="L673" s="16"/>
      <c r="M673" s="16"/>
      <c r="N673" s="68"/>
      <c r="O673" s="68"/>
      <c r="P673" s="16"/>
      <c r="Q673" s="69"/>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c r="AV673" s="16"/>
      <c r="AW673" s="16"/>
      <c r="AX673" s="16"/>
      <c r="AY673" s="16"/>
      <c r="AZ673" s="16"/>
      <c r="BA673" s="16"/>
      <c r="BB673" s="16"/>
      <c r="BC673" s="16"/>
      <c r="BD673" s="16"/>
    </row>
    <row r="674" ht="15.75" customHeight="1">
      <c r="A674" s="73"/>
      <c r="B674" s="16"/>
      <c r="C674" s="67"/>
      <c r="D674" s="68"/>
      <c r="E674" s="16"/>
      <c r="F674" s="16"/>
      <c r="G674" s="68"/>
      <c r="H674" s="16"/>
      <c r="I674" s="16"/>
      <c r="J674" s="68"/>
      <c r="K674" s="68"/>
      <c r="L674" s="16"/>
      <c r="M674" s="16"/>
      <c r="N674" s="68"/>
      <c r="O674" s="68"/>
      <c r="P674" s="16"/>
      <c r="Q674" s="69"/>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c r="AV674" s="16"/>
      <c r="AW674" s="16"/>
      <c r="AX674" s="16"/>
      <c r="AY674" s="16"/>
      <c r="AZ674" s="16"/>
      <c r="BA674" s="16"/>
      <c r="BB674" s="16"/>
      <c r="BC674" s="16"/>
      <c r="BD674" s="16"/>
    </row>
    <row r="675" ht="15.75" customHeight="1">
      <c r="A675" s="73"/>
      <c r="B675" s="16"/>
      <c r="C675" s="67"/>
      <c r="D675" s="68"/>
      <c r="E675" s="16"/>
      <c r="F675" s="16"/>
      <c r="G675" s="68"/>
      <c r="H675" s="16"/>
      <c r="I675" s="16"/>
      <c r="J675" s="68"/>
      <c r="K675" s="68"/>
      <c r="L675" s="16"/>
      <c r="M675" s="16"/>
      <c r="N675" s="68"/>
      <c r="O675" s="68"/>
      <c r="P675" s="16"/>
      <c r="Q675" s="69"/>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c r="AV675" s="16"/>
      <c r="AW675" s="16"/>
      <c r="AX675" s="16"/>
      <c r="AY675" s="16"/>
      <c r="AZ675" s="16"/>
      <c r="BA675" s="16"/>
      <c r="BB675" s="16"/>
      <c r="BC675" s="16"/>
      <c r="BD675" s="16"/>
    </row>
    <row r="676" ht="15.75" customHeight="1">
      <c r="A676" s="73"/>
      <c r="B676" s="16"/>
      <c r="C676" s="67"/>
      <c r="D676" s="68"/>
      <c r="E676" s="16"/>
      <c r="F676" s="16"/>
      <c r="G676" s="68"/>
      <c r="H676" s="16"/>
      <c r="I676" s="16"/>
      <c r="J676" s="68"/>
      <c r="K676" s="68"/>
      <c r="L676" s="16"/>
      <c r="M676" s="16"/>
      <c r="N676" s="68"/>
      <c r="O676" s="68"/>
      <c r="P676" s="16"/>
      <c r="Q676" s="69"/>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c r="AV676" s="16"/>
      <c r="AW676" s="16"/>
      <c r="AX676" s="16"/>
      <c r="AY676" s="16"/>
      <c r="AZ676" s="16"/>
      <c r="BA676" s="16"/>
      <c r="BB676" s="16"/>
      <c r="BC676" s="16"/>
      <c r="BD676" s="16"/>
    </row>
    <row r="677" ht="15.75" customHeight="1">
      <c r="A677" s="73"/>
      <c r="B677" s="16"/>
      <c r="C677" s="67"/>
      <c r="D677" s="68"/>
      <c r="E677" s="16"/>
      <c r="F677" s="16"/>
      <c r="G677" s="68"/>
      <c r="H677" s="16"/>
      <c r="I677" s="16"/>
      <c r="J677" s="68"/>
      <c r="K677" s="68"/>
      <c r="L677" s="16"/>
      <c r="M677" s="16"/>
      <c r="N677" s="68"/>
      <c r="O677" s="68"/>
      <c r="P677" s="16"/>
      <c r="Q677" s="69"/>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c r="AV677" s="16"/>
      <c r="AW677" s="16"/>
      <c r="AX677" s="16"/>
      <c r="AY677" s="16"/>
      <c r="AZ677" s="16"/>
      <c r="BA677" s="16"/>
      <c r="BB677" s="16"/>
      <c r="BC677" s="16"/>
      <c r="BD677" s="16"/>
    </row>
    <row r="678" ht="15.75" customHeight="1">
      <c r="A678" s="73"/>
      <c r="B678" s="16"/>
      <c r="C678" s="67"/>
      <c r="D678" s="68"/>
      <c r="E678" s="16"/>
      <c r="F678" s="16"/>
      <c r="G678" s="68"/>
      <c r="H678" s="16"/>
      <c r="I678" s="16"/>
      <c r="J678" s="68"/>
      <c r="K678" s="68"/>
      <c r="L678" s="16"/>
      <c r="M678" s="16"/>
      <c r="N678" s="68"/>
      <c r="O678" s="68"/>
      <c r="P678" s="16"/>
      <c r="Q678" s="69"/>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c r="AV678" s="16"/>
      <c r="AW678" s="16"/>
      <c r="AX678" s="16"/>
      <c r="AY678" s="16"/>
      <c r="AZ678" s="16"/>
      <c r="BA678" s="16"/>
      <c r="BB678" s="16"/>
      <c r="BC678" s="16"/>
      <c r="BD678" s="16"/>
    </row>
    <row r="679" ht="15.75" customHeight="1">
      <c r="A679" s="73"/>
      <c r="B679" s="16"/>
      <c r="C679" s="67"/>
      <c r="D679" s="68"/>
      <c r="E679" s="16"/>
      <c r="F679" s="16"/>
      <c r="G679" s="68"/>
      <c r="H679" s="16"/>
      <c r="I679" s="16"/>
      <c r="J679" s="68"/>
      <c r="K679" s="68"/>
      <c r="L679" s="16"/>
      <c r="M679" s="16"/>
      <c r="N679" s="68"/>
      <c r="O679" s="68"/>
      <c r="P679" s="16"/>
      <c r="Q679" s="69"/>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c r="AV679" s="16"/>
      <c r="AW679" s="16"/>
      <c r="AX679" s="16"/>
      <c r="AY679" s="16"/>
      <c r="AZ679" s="16"/>
      <c r="BA679" s="16"/>
      <c r="BB679" s="16"/>
      <c r="BC679" s="16"/>
      <c r="BD679" s="16"/>
    </row>
    <row r="680" ht="15.75" customHeight="1">
      <c r="A680" s="73"/>
      <c r="B680" s="16"/>
      <c r="C680" s="67"/>
      <c r="D680" s="68"/>
      <c r="E680" s="16"/>
      <c r="F680" s="16"/>
      <c r="G680" s="68"/>
      <c r="H680" s="16"/>
      <c r="I680" s="16"/>
      <c r="J680" s="68"/>
      <c r="K680" s="68"/>
      <c r="L680" s="16"/>
      <c r="M680" s="16"/>
      <c r="N680" s="68"/>
      <c r="O680" s="68"/>
      <c r="P680" s="16"/>
      <c r="Q680" s="69"/>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c r="AV680" s="16"/>
      <c r="AW680" s="16"/>
      <c r="AX680" s="16"/>
      <c r="AY680" s="16"/>
      <c r="AZ680" s="16"/>
      <c r="BA680" s="16"/>
      <c r="BB680" s="16"/>
      <c r="BC680" s="16"/>
      <c r="BD680" s="16"/>
    </row>
    <row r="681" ht="15.75" customHeight="1">
      <c r="A681" s="73"/>
      <c r="B681" s="16"/>
      <c r="C681" s="67"/>
      <c r="D681" s="68"/>
      <c r="E681" s="16"/>
      <c r="F681" s="16"/>
      <c r="G681" s="68"/>
      <c r="H681" s="16"/>
      <c r="I681" s="16"/>
      <c r="J681" s="68"/>
      <c r="K681" s="68"/>
      <c r="L681" s="16"/>
      <c r="M681" s="16"/>
      <c r="N681" s="68"/>
      <c r="O681" s="68"/>
      <c r="P681" s="16"/>
      <c r="Q681" s="69"/>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c r="AV681" s="16"/>
      <c r="AW681" s="16"/>
      <c r="AX681" s="16"/>
      <c r="AY681" s="16"/>
      <c r="AZ681" s="16"/>
      <c r="BA681" s="16"/>
      <c r="BB681" s="16"/>
      <c r="BC681" s="16"/>
      <c r="BD681" s="16"/>
    </row>
    <row r="682" ht="15.75" customHeight="1">
      <c r="A682" s="73"/>
      <c r="B682" s="16"/>
      <c r="C682" s="67"/>
      <c r="D682" s="68"/>
      <c r="E682" s="16"/>
      <c r="F682" s="16"/>
      <c r="G682" s="68"/>
      <c r="H682" s="16"/>
      <c r="I682" s="16"/>
      <c r="J682" s="68"/>
      <c r="K682" s="68"/>
      <c r="L682" s="16"/>
      <c r="M682" s="16"/>
      <c r="N682" s="68"/>
      <c r="O682" s="68"/>
      <c r="P682" s="16"/>
      <c r="Q682" s="69"/>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c r="AV682" s="16"/>
      <c r="AW682" s="16"/>
      <c r="AX682" s="16"/>
      <c r="AY682" s="16"/>
      <c r="AZ682" s="16"/>
      <c r="BA682" s="16"/>
      <c r="BB682" s="16"/>
      <c r="BC682" s="16"/>
      <c r="BD682" s="16"/>
    </row>
    <row r="683" ht="15.75" customHeight="1">
      <c r="A683" s="73"/>
      <c r="B683" s="16"/>
      <c r="C683" s="67"/>
      <c r="D683" s="68"/>
      <c r="E683" s="16"/>
      <c r="F683" s="16"/>
      <c r="G683" s="68"/>
      <c r="H683" s="16"/>
      <c r="I683" s="16"/>
      <c r="J683" s="68"/>
      <c r="K683" s="68"/>
      <c r="L683" s="16"/>
      <c r="M683" s="16"/>
      <c r="N683" s="68"/>
      <c r="O683" s="68"/>
      <c r="P683" s="16"/>
      <c r="Q683" s="69"/>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c r="AV683" s="16"/>
      <c r="AW683" s="16"/>
      <c r="AX683" s="16"/>
      <c r="AY683" s="16"/>
      <c r="AZ683" s="16"/>
      <c r="BA683" s="16"/>
      <c r="BB683" s="16"/>
      <c r="BC683" s="16"/>
      <c r="BD683" s="16"/>
    </row>
    <row r="684" ht="15.75" customHeight="1">
      <c r="A684" s="73"/>
      <c r="B684" s="16"/>
      <c r="C684" s="67"/>
      <c r="D684" s="68"/>
      <c r="E684" s="16"/>
      <c r="F684" s="16"/>
      <c r="G684" s="68"/>
      <c r="H684" s="16"/>
      <c r="I684" s="16"/>
      <c r="J684" s="68"/>
      <c r="K684" s="68"/>
      <c r="L684" s="16"/>
      <c r="M684" s="16"/>
      <c r="N684" s="68"/>
      <c r="O684" s="68"/>
      <c r="P684" s="16"/>
      <c r="Q684" s="69"/>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c r="AV684" s="16"/>
      <c r="AW684" s="16"/>
      <c r="AX684" s="16"/>
      <c r="AY684" s="16"/>
      <c r="AZ684" s="16"/>
      <c r="BA684" s="16"/>
      <c r="BB684" s="16"/>
      <c r="BC684" s="16"/>
      <c r="BD684" s="16"/>
    </row>
    <row r="685" ht="15.75" customHeight="1">
      <c r="A685" s="73"/>
      <c r="B685" s="16"/>
      <c r="C685" s="67"/>
      <c r="D685" s="68"/>
      <c r="E685" s="16"/>
      <c r="F685" s="16"/>
      <c r="G685" s="68"/>
      <c r="H685" s="16"/>
      <c r="I685" s="16"/>
      <c r="J685" s="68"/>
      <c r="K685" s="68"/>
      <c r="L685" s="16"/>
      <c r="M685" s="16"/>
      <c r="N685" s="68"/>
      <c r="O685" s="68"/>
      <c r="P685" s="16"/>
      <c r="Q685" s="69"/>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c r="AV685" s="16"/>
      <c r="AW685" s="16"/>
      <c r="AX685" s="16"/>
      <c r="AY685" s="16"/>
      <c r="AZ685" s="16"/>
      <c r="BA685" s="16"/>
      <c r="BB685" s="16"/>
      <c r="BC685" s="16"/>
      <c r="BD685" s="16"/>
    </row>
    <row r="686" ht="15.75" customHeight="1">
      <c r="A686" s="73"/>
      <c r="B686" s="16"/>
      <c r="C686" s="67"/>
      <c r="D686" s="68"/>
      <c r="E686" s="16"/>
      <c r="F686" s="16"/>
      <c r="G686" s="68"/>
      <c r="H686" s="16"/>
      <c r="I686" s="16"/>
      <c r="J686" s="68"/>
      <c r="K686" s="68"/>
      <c r="L686" s="16"/>
      <c r="M686" s="16"/>
      <c r="N686" s="68"/>
      <c r="O686" s="68"/>
      <c r="P686" s="16"/>
      <c r="Q686" s="69"/>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c r="AV686" s="16"/>
      <c r="AW686" s="16"/>
      <c r="AX686" s="16"/>
      <c r="AY686" s="16"/>
      <c r="AZ686" s="16"/>
      <c r="BA686" s="16"/>
      <c r="BB686" s="16"/>
      <c r="BC686" s="16"/>
      <c r="BD686" s="16"/>
    </row>
    <row r="687" ht="15.75" customHeight="1">
      <c r="A687" s="73"/>
      <c r="B687" s="16"/>
      <c r="C687" s="67"/>
      <c r="D687" s="68"/>
      <c r="E687" s="16"/>
      <c r="F687" s="16"/>
      <c r="G687" s="68"/>
      <c r="H687" s="16"/>
      <c r="I687" s="16"/>
      <c r="J687" s="68"/>
      <c r="K687" s="68"/>
      <c r="L687" s="16"/>
      <c r="M687" s="16"/>
      <c r="N687" s="68"/>
      <c r="O687" s="68"/>
      <c r="P687" s="16"/>
      <c r="Q687" s="69"/>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c r="AV687" s="16"/>
      <c r="AW687" s="16"/>
      <c r="AX687" s="16"/>
      <c r="AY687" s="16"/>
      <c r="AZ687" s="16"/>
      <c r="BA687" s="16"/>
      <c r="BB687" s="16"/>
      <c r="BC687" s="16"/>
      <c r="BD687" s="16"/>
    </row>
    <row r="688" ht="15.75" customHeight="1">
      <c r="A688" s="73"/>
      <c r="B688" s="16"/>
      <c r="C688" s="67"/>
      <c r="D688" s="68"/>
      <c r="E688" s="16"/>
      <c r="F688" s="16"/>
      <c r="G688" s="68"/>
      <c r="H688" s="16"/>
      <c r="I688" s="16"/>
      <c r="J688" s="68"/>
      <c r="K688" s="68"/>
      <c r="L688" s="16"/>
      <c r="M688" s="16"/>
      <c r="N688" s="68"/>
      <c r="O688" s="68"/>
      <c r="P688" s="16"/>
      <c r="Q688" s="69"/>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c r="AV688" s="16"/>
      <c r="AW688" s="16"/>
      <c r="AX688" s="16"/>
      <c r="AY688" s="16"/>
      <c r="AZ688" s="16"/>
      <c r="BA688" s="16"/>
      <c r="BB688" s="16"/>
      <c r="BC688" s="16"/>
      <c r="BD688" s="16"/>
    </row>
    <row r="689" ht="15.75" customHeight="1">
      <c r="A689" s="73"/>
      <c r="B689" s="16"/>
      <c r="C689" s="67"/>
      <c r="D689" s="68"/>
      <c r="E689" s="16"/>
      <c r="F689" s="16"/>
      <c r="G689" s="68"/>
      <c r="H689" s="16"/>
      <c r="I689" s="16"/>
      <c r="J689" s="68"/>
      <c r="K689" s="68"/>
      <c r="L689" s="16"/>
      <c r="M689" s="16"/>
      <c r="N689" s="68"/>
      <c r="O689" s="68"/>
      <c r="P689" s="16"/>
      <c r="Q689" s="69"/>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c r="AV689" s="16"/>
      <c r="AW689" s="16"/>
      <c r="AX689" s="16"/>
      <c r="AY689" s="16"/>
      <c r="AZ689" s="16"/>
      <c r="BA689" s="16"/>
      <c r="BB689" s="16"/>
      <c r="BC689" s="16"/>
      <c r="BD689" s="16"/>
    </row>
    <row r="690" ht="15.75" customHeight="1">
      <c r="A690" s="73"/>
      <c r="B690" s="16"/>
      <c r="C690" s="67"/>
      <c r="D690" s="68"/>
      <c r="E690" s="16"/>
      <c r="F690" s="16"/>
      <c r="G690" s="68"/>
      <c r="H690" s="16"/>
      <c r="I690" s="16"/>
      <c r="J690" s="68"/>
      <c r="K690" s="68"/>
      <c r="L690" s="16"/>
      <c r="M690" s="16"/>
      <c r="N690" s="68"/>
      <c r="O690" s="68"/>
      <c r="P690" s="16"/>
      <c r="Q690" s="69"/>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c r="AV690" s="16"/>
      <c r="AW690" s="16"/>
      <c r="AX690" s="16"/>
      <c r="AY690" s="16"/>
      <c r="AZ690" s="16"/>
      <c r="BA690" s="16"/>
      <c r="BB690" s="16"/>
      <c r="BC690" s="16"/>
      <c r="BD690" s="16"/>
    </row>
    <row r="691" ht="15.75" customHeight="1">
      <c r="A691" s="73"/>
      <c r="B691" s="16"/>
      <c r="C691" s="67"/>
      <c r="D691" s="68"/>
      <c r="E691" s="16"/>
      <c r="F691" s="16"/>
      <c r="G691" s="68"/>
      <c r="H691" s="16"/>
      <c r="I691" s="16"/>
      <c r="J691" s="68"/>
      <c r="K691" s="68"/>
      <c r="L691" s="16"/>
      <c r="M691" s="16"/>
      <c r="N691" s="68"/>
      <c r="O691" s="68"/>
      <c r="P691" s="16"/>
      <c r="Q691" s="69"/>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c r="AV691" s="16"/>
      <c r="AW691" s="16"/>
      <c r="AX691" s="16"/>
      <c r="AY691" s="16"/>
      <c r="AZ691" s="16"/>
      <c r="BA691" s="16"/>
      <c r="BB691" s="16"/>
      <c r="BC691" s="16"/>
      <c r="BD691" s="16"/>
    </row>
    <row r="692" ht="15.75" customHeight="1">
      <c r="A692" s="73"/>
      <c r="B692" s="16"/>
      <c r="C692" s="67"/>
      <c r="D692" s="68"/>
      <c r="E692" s="16"/>
      <c r="F692" s="16"/>
      <c r="G692" s="68"/>
      <c r="H692" s="16"/>
      <c r="I692" s="16"/>
      <c r="J692" s="68"/>
      <c r="K692" s="68"/>
      <c r="L692" s="16"/>
      <c r="M692" s="16"/>
      <c r="N692" s="68"/>
      <c r="O692" s="68"/>
      <c r="P692" s="16"/>
      <c r="Q692" s="69"/>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c r="AV692" s="16"/>
      <c r="AW692" s="16"/>
      <c r="AX692" s="16"/>
      <c r="AY692" s="16"/>
      <c r="AZ692" s="16"/>
      <c r="BA692" s="16"/>
      <c r="BB692" s="16"/>
      <c r="BC692" s="16"/>
      <c r="BD692" s="16"/>
    </row>
    <row r="693" ht="15.75" customHeight="1">
      <c r="A693" s="73"/>
      <c r="B693" s="16"/>
      <c r="C693" s="67"/>
      <c r="D693" s="68"/>
      <c r="E693" s="16"/>
      <c r="F693" s="16"/>
      <c r="G693" s="68"/>
      <c r="H693" s="16"/>
      <c r="I693" s="16"/>
      <c r="J693" s="68"/>
      <c r="K693" s="68"/>
      <c r="L693" s="16"/>
      <c r="M693" s="16"/>
      <c r="N693" s="68"/>
      <c r="O693" s="68"/>
      <c r="P693" s="16"/>
      <c r="Q693" s="69"/>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c r="AV693" s="16"/>
      <c r="AW693" s="16"/>
      <c r="AX693" s="16"/>
      <c r="AY693" s="16"/>
      <c r="AZ693" s="16"/>
      <c r="BA693" s="16"/>
      <c r="BB693" s="16"/>
      <c r="BC693" s="16"/>
      <c r="BD693" s="16"/>
    </row>
    <row r="694" ht="15.75" customHeight="1">
      <c r="A694" s="73"/>
      <c r="B694" s="16"/>
      <c r="C694" s="67"/>
      <c r="D694" s="68"/>
      <c r="E694" s="16"/>
      <c r="F694" s="16"/>
      <c r="G694" s="68"/>
      <c r="H694" s="16"/>
      <c r="I694" s="16"/>
      <c r="J694" s="68"/>
      <c r="K694" s="68"/>
      <c r="L694" s="16"/>
      <c r="M694" s="16"/>
      <c r="N694" s="68"/>
      <c r="O694" s="68"/>
      <c r="P694" s="16"/>
      <c r="Q694" s="69"/>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c r="AV694" s="16"/>
      <c r="AW694" s="16"/>
      <c r="AX694" s="16"/>
      <c r="AY694" s="16"/>
      <c r="AZ694" s="16"/>
      <c r="BA694" s="16"/>
      <c r="BB694" s="16"/>
      <c r="BC694" s="16"/>
      <c r="BD694" s="16"/>
    </row>
    <row r="695" ht="15.75" customHeight="1">
      <c r="A695" s="73"/>
      <c r="B695" s="16"/>
      <c r="C695" s="67"/>
      <c r="D695" s="68"/>
      <c r="E695" s="16"/>
      <c r="F695" s="16"/>
      <c r="G695" s="68"/>
      <c r="H695" s="16"/>
      <c r="I695" s="16"/>
      <c r="J695" s="68"/>
      <c r="K695" s="68"/>
      <c r="L695" s="16"/>
      <c r="M695" s="16"/>
      <c r="N695" s="68"/>
      <c r="O695" s="68"/>
      <c r="P695" s="16"/>
      <c r="Q695" s="69"/>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c r="AV695" s="16"/>
      <c r="AW695" s="16"/>
      <c r="AX695" s="16"/>
      <c r="AY695" s="16"/>
      <c r="AZ695" s="16"/>
      <c r="BA695" s="16"/>
      <c r="BB695" s="16"/>
      <c r="BC695" s="16"/>
      <c r="BD695" s="16"/>
    </row>
    <row r="696" ht="15.75" customHeight="1">
      <c r="A696" s="73"/>
      <c r="B696" s="16"/>
      <c r="C696" s="67"/>
      <c r="D696" s="68"/>
      <c r="E696" s="16"/>
      <c r="F696" s="16"/>
      <c r="G696" s="68"/>
      <c r="H696" s="16"/>
      <c r="I696" s="16"/>
      <c r="J696" s="68"/>
      <c r="K696" s="68"/>
      <c r="L696" s="16"/>
      <c r="M696" s="16"/>
      <c r="N696" s="68"/>
      <c r="O696" s="68"/>
      <c r="P696" s="16"/>
      <c r="Q696" s="69"/>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c r="AV696" s="16"/>
      <c r="AW696" s="16"/>
      <c r="AX696" s="16"/>
      <c r="AY696" s="16"/>
      <c r="AZ696" s="16"/>
      <c r="BA696" s="16"/>
      <c r="BB696" s="16"/>
      <c r="BC696" s="16"/>
      <c r="BD696" s="16"/>
    </row>
    <row r="697" ht="15.75" customHeight="1">
      <c r="A697" s="73"/>
      <c r="B697" s="16"/>
      <c r="C697" s="67"/>
      <c r="D697" s="68"/>
      <c r="E697" s="16"/>
      <c r="F697" s="16"/>
      <c r="G697" s="68"/>
      <c r="H697" s="16"/>
      <c r="I697" s="16"/>
      <c r="J697" s="68"/>
      <c r="K697" s="68"/>
      <c r="L697" s="16"/>
      <c r="M697" s="16"/>
      <c r="N697" s="68"/>
      <c r="O697" s="68"/>
      <c r="P697" s="16"/>
      <c r="Q697" s="69"/>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c r="AV697" s="16"/>
      <c r="AW697" s="16"/>
      <c r="AX697" s="16"/>
      <c r="AY697" s="16"/>
      <c r="AZ697" s="16"/>
      <c r="BA697" s="16"/>
      <c r="BB697" s="16"/>
      <c r="BC697" s="16"/>
      <c r="BD697" s="16"/>
    </row>
    <row r="698" ht="15.75" customHeight="1">
      <c r="A698" s="73"/>
      <c r="B698" s="16"/>
      <c r="C698" s="67"/>
      <c r="D698" s="68"/>
      <c r="E698" s="16"/>
      <c r="F698" s="16"/>
      <c r="G698" s="68"/>
      <c r="H698" s="16"/>
      <c r="I698" s="16"/>
      <c r="J698" s="68"/>
      <c r="K698" s="68"/>
      <c r="L698" s="16"/>
      <c r="M698" s="16"/>
      <c r="N698" s="68"/>
      <c r="O698" s="68"/>
      <c r="P698" s="16"/>
      <c r="Q698" s="69"/>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c r="AV698" s="16"/>
      <c r="AW698" s="16"/>
      <c r="AX698" s="16"/>
      <c r="AY698" s="16"/>
      <c r="AZ698" s="16"/>
      <c r="BA698" s="16"/>
      <c r="BB698" s="16"/>
      <c r="BC698" s="16"/>
      <c r="BD698" s="16"/>
    </row>
    <row r="699" ht="15.75" customHeight="1">
      <c r="A699" s="73"/>
      <c r="B699" s="16"/>
      <c r="C699" s="67"/>
      <c r="D699" s="68"/>
      <c r="E699" s="16"/>
      <c r="F699" s="16"/>
      <c r="G699" s="68"/>
      <c r="H699" s="16"/>
      <c r="I699" s="16"/>
      <c r="J699" s="68"/>
      <c r="K699" s="68"/>
      <c r="L699" s="16"/>
      <c r="M699" s="16"/>
      <c r="N699" s="68"/>
      <c r="O699" s="68"/>
      <c r="P699" s="16"/>
      <c r="Q699" s="69"/>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c r="AV699" s="16"/>
      <c r="AW699" s="16"/>
      <c r="AX699" s="16"/>
      <c r="AY699" s="16"/>
      <c r="AZ699" s="16"/>
      <c r="BA699" s="16"/>
      <c r="BB699" s="16"/>
      <c r="BC699" s="16"/>
      <c r="BD699" s="16"/>
    </row>
    <row r="700" ht="15.75" customHeight="1">
      <c r="A700" s="73"/>
      <c r="B700" s="16"/>
      <c r="C700" s="67"/>
      <c r="D700" s="68"/>
      <c r="E700" s="16"/>
      <c r="F700" s="16"/>
      <c r="G700" s="68"/>
      <c r="H700" s="16"/>
      <c r="I700" s="16"/>
      <c r="J700" s="68"/>
      <c r="K700" s="68"/>
      <c r="L700" s="16"/>
      <c r="M700" s="16"/>
      <c r="N700" s="68"/>
      <c r="O700" s="68"/>
      <c r="P700" s="16"/>
      <c r="Q700" s="69"/>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c r="AV700" s="16"/>
      <c r="AW700" s="16"/>
      <c r="AX700" s="16"/>
      <c r="AY700" s="16"/>
      <c r="AZ700" s="16"/>
      <c r="BA700" s="16"/>
      <c r="BB700" s="16"/>
      <c r="BC700" s="16"/>
      <c r="BD700" s="16"/>
    </row>
    <row r="701" ht="15.75" customHeight="1">
      <c r="A701" s="73"/>
      <c r="B701" s="16"/>
      <c r="C701" s="67"/>
      <c r="D701" s="68"/>
      <c r="E701" s="16"/>
      <c r="F701" s="16"/>
      <c r="G701" s="68"/>
      <c r="H701" s="16"/>
      <c r="I701" s="16"/>
      <c r="J701" s="68"/>
      <c r="K701" s="68"/>
      <c r="L701" s="16"/>
      <c r="M701" s="16"/>
      <c r="N701" s="68"/>
      <c r="O701" s="68"/>
      <c r="P701" s="16"/>
      <c r="Q701" s="69"/>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c r="AV701" s="16"/>
      <c r="AW701" s="16"/>
      <c r="AX701" s="16"/>
      <c r="AY701" s="16"/>
      <c r="AZ701" s="16"/>
      <c r="BA701" s="16"/>
      <c r="BB701" s="16"/>
      <c r="BC701" s="16"/>
      <c r="BD701" s="16"/>
    </row>
    <row r="702" ht="15.75" customHeight="1">
      <c r="A702" s="73"/>
      <c r="B702" s="16"/>
      <c r="C702" s="67"/>
      <c r="D702" s="68"/>
      <c r="E702" s="16"/>
      <c r="F702" s="16"/>
      <c r="G702" s="68"/>
      <c r="H702" s="16"/>
      <c r="I702" s="16"/>
      <c r="J702" s="68"/>
      <c r="K702" s="68"/>
      <c r="L702" s="16"/>
      <c r="M702" s="16"/>
      <c r="N702" s="68"/>
      <c r="O702" s="68"/>
      <c r="P702" s="16"/>
      <c r="Q702" s="69"/>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c r="AV702" s="16"/>
      <c r="AW702" s="16"/>
      <c r="AX702" s="16"/>
      <c r="AY702" s="16"/>
      <c r="AZ702" s="16"/>
      <c r="BA702" s="16"/>
      <c r="BB702" s="16"/>
      <c r="BC702" s="16"/>
      <c r="BD702" s="16"/>
    </row>
    <row r="703" ht="15.75" customHeight="1">
      <c r="A703" s="73"/>
      <c r="B703" s="16"/>
      <c r="C703" s="67"/>
      <c r="D703" s="68"/>
      <c r="E703" s="16"/>
      <c r="F703" s="16"/>
      <c r="G703" s="68"/>
      <c r="H703" s="16"/>
      <c r="I703" s="16"/>
      <c r="J703" s="68"/>
      <c r="K703" s="68"/>
      <c r="L703" s="16"/>
      <c r="M703" s="16"/>
      <c r="N703" s="68"/>
      <c r="O703" s="68"/>
      <c r="P703" s="16"/>
      <c r="Q703" s="69"/>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c r="AV703" s="16"/>
      <c r="AW703" s="16"/>
      <c r="AX703" s="16"/>
      <c r="AY703" s="16"/>
      <c r="AZ703" s="16"/>
      <c r="BA703" s="16"/>
      <c r="BB703" s="16"/>
      <c r="BC703" s="16"/>
      <c r="BD703" s="16"/>
    </row>
    <row r="704" ht="15.75" customHeight="1">
      <c r="A704" s="73"/>
      <c r="B704" s="16"/>
      <c r="C704" s="67"/>
      <c r="D704" s="68"/>
      <c r="E704" s="16"/>
      <c r="F704" s="16"/>
      <c r="G704" s="68"/>
      <c r="H704" s="16"/>
      <c r="I704" s="16"/>
      <c r="J704" s="68"/>
      <c r="K704" s="68"/>
      <c r="L704" s="16"/>
      <c r="M704" s="16"/>
      <c r="N704" s="68"/>
      <c r="O704" s="68"/>
      <c r="P704" s="16"/>
      <c r="Q704" s="69"/>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c r="AV704" s="16"/>
      <c r="AW704" s="16"/>
      <c r="AX704" s="16"/>
      <c r="AY704" s="16"/>
      <c r="AZ704" s="16"/>
      <c r="BA704" s="16"/>
      <c r="BB704" s="16"/>
      <c r="BC704" s="16"/>
      <c r="BD704" s="16"/>
    </row>
    <row r="705" ht="15.75" customHeight="1">
      <c r="A705" s="73"/>
      <c r="B705" s="16"/>
      <c r="C705" s="67"/>
      <c r="D705" s="68"/>
      <c r="E705" s="16"/>
      <c r="F705" s="16"/>
      <c r="G705" s="68"/>
      <c r="H705" s="16"/>
      <c r="I705" s="16"/>
      <c r="J705" s="68"/>
      <c r="K705" s="68"/>
      <c r="L705" s="16"/>
      <c r="M705" s="16"/>
      <c r="N705" s="68"/>
      <c r="O705" s="68"/>
      <c r="P705" s="16"/>
      <c r="Q705" s="69"/>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c r="AV705" s="16"/>
      <c r="AW705" s="16"/>
      <c r="AX705" s="16"/>
      <c r="AY705" s="16"/>
      <c r="AZ705" s="16"/>
      <c r="BA705" s="16"/>
      <c r="BB705" s="16"/>
      <c r="BC705" s="16"/>
      <c r="BD705" s="16"/>
    </row>
    <row r="706" ht="15.75" customHeight="1">
      <c r="A706" s="73"/>
      <c r="B706" s="16"/>
      <c r="C706" s="67"/>
      <c r="D706" s="68"/>
      <c r="E706" s="16"/>
      <c r="F706" s="16"/>
      <c r="G706" s="68"/>
      <c r="H706" s="16"/>
      <c r="I706" s="16"/>
      <c r="J706" s="68"/>
      <c r="K706" s="68"/>
      <c r="L706" s="16"/>
      <c r="M706" s="16"/>
      <c r="N706" s="68"/>
      <c r="O706" s="68"/>
      <c r="P706" s="16"/>
      <c r="Q706" s="69"/>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c r="AV706" s="16"/>
      <c r="AW706" s="16"/>
      <c r="AX706" s="16"/>
      <c r="AY706" s="16"/>
      <c r="AZ706" s="16"/>
      <c r="BA706" s="16"/>
      <c r="BB706" s="16"/>
      <c r="BC706" s="16"/>
      <c r="BD706" s="16"/>
    </row>
    <row r="707" ht="15.75" customHeight="1">
      <c r="A707" s="73"/>
      <c r="B707" s="16"/>
      <c r="C707" s="67"/>
      <c r="D707" s="68"/>
      <c r="E707" s="16"/>
      <c r="F707" s="16"/>
      <c r="G707" s="68"/>
      <c r="H707" s="16"/>
      <c r="I707" s="16"/>
      <c r="J707" s="68"/>
      <c r="K707" s="68"/>
      <c r="L707" s="16"/>
      <c r="M707" s="16"/>
      <c r="N707" s="68"/>
      <c r="O707" s="68"/>
      <c r="P707" s="16"/>
      <c r="Q707" s="69"/>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c r="AV707" s="16"/>
      <c r="AW707" s="16"/>
      <c r="AX707" s="16"/>
      <c r="AY707" s="16"/>
      <c r="AZ707" s="16"/>
      <c r="BA707" s="16"/>
      <c r="BB707" s="16"/>
      <c r="BC707" s="16"/>
      <c r="BD707" s="16"/>
    </row>
    <row r="708" ht="15.75" customHeight="1">
      <c r="A708" s="73"/>
      <c r="B708" s="16"/>
      <c r="C708" s="67"/>
      <c r="D708" s="68"/>
      <c r="E708" s="16"/>
      <c r="F708" s="16"/>
      <c r="G708" s="68"/>
      <c r="H708" s="16"/>
      <c r="I708" s="16"/>
      <c r="J708" s="68"/>
      <c r="K708" s="68"/>
      <c r="L708" s="16"/>
      <c r="M708" s="16"/>
      <c r="N708" s="68"/>
      <c r="O708" s="68"/>
      <c r="P708" s="16"/>
      <c r="Q708" s="69"/>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c r="AV708" s="16"/>
      <c r="AW708" s="16"/>
      <c r="AX708" s="16"/>
      <c r="AY708" s="16"/>
      <c r="AZ708" s="16"/>
      <c r="BA708" s="16"/>
      <c r="BB708" s="16"/>
      <c r="BC708" s="16"/>
      <c r="BD708" s="16"/>
    </row>
    <row r="709" ht="15.75" customHeight="1">
      <c r="A709" s="73"/>
      <c r="B709" s="16"/>
      <c r="C709" s="67"/>
      <c r="D709" s="68"/>
      <c r="E709" s="16"/>
      <c r="F709" s="16"/>
      <c r="G709" s="68"/>
      <c r="H709" s="16"/>
      <c r="I709" s="16"/>
      <c r="J709" s="68"/>
      <c r="K709" s="68"/>
      <c r="L709" s="16"/>
      <c r="M709" s="16"/>
      <c r="N709" s="68"/>
      <c r="O709" s="68"/>
      <c r="P709" s="16"/>
      <c r="Q709" s="69"/>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c r="AV709" s="16"/>
      <c r="AW709" s="16"/>
      <c r="AX709" s="16"/>
      <c r="AY709" s="16"/>
      <c r="AZ709" s="16"/>
      <c r="BA709" s="16"/>
      <c r="BB709" s="16"/>
      <c r="BC709" s="16"/>
      <c r="BD709" s="16"/>
    </row>
    <row r="710" ht="15.75" customHeight="1">
      <c r="A710" s="73"/>
      <c r="B710" s="16"/>
      <c r="C710" s="67"/>
      <c r="D710" s="68"/>
      <c r="E710" s="16"/>
      <c r="F710" s="16"/>
      <c r="G710" s="68"/>
      <c r="H710" s="16"/>
      <c r="I710" s="16"/>
      <c r="J710" s="68"/>
      <c r="K710" s="68"/>
      <c r="L710" s="16"/>
      <c r="M710" s="16"/>
      <c r="N710" s="68"/>
      <c r="O710" s="68"/>
      <c r="P710" s="16"/>
      <c r="Q710" s="69"/>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c r="AV710" s="16"/>
      <c r="AW710" s="16"/>
      <c r="AX710" s="16"/>
      <c r="AY710" s="16"/>
      <c r="AZ710" s="16"/>
      <c r="BA710" s="16"/>
      <c r="BB710" s="16"/>
      <c r="BC710" s="16"/>
      <c r="BD710" s="16"/>
    </row>
    <row r="711" ht="15.75" customHeight="1">
      <c r="A711" s="73"/>
      <c r="B711" s="16"/>
      <c r="C711" s="67"/>
      <c r="D711" s="68"/>
      <c r="E711" s="16"/>
      <c r="F711" s="16"/>
      <c r="G711" s="68"/>
      <c r="H711" s="16"/>
      <c r="I711" s="16"/>
      <c r="J711" s="68"/>
      <c r="K711" s="68"/>
      <c r="L711" s="16"/>
      <c r="M711" s="16"/>
      <c r="N711" s="68"/>
      <c r="O711" s="68"/>
      <c r="P711" s="16"/>
      <c r="Q711" s="69"/>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c r="AV711" s="16"/>
      <c r="AW711" s="16"/>
      <c r="AX711" s="16"/>
      <c r="AY711" s="16"/>
      <c r="AZ711" s="16"/>
      <c r="BA711" s="16"/>
      <c r="BB711" s="16"/>
      <c r="BC711" s="16"/>
      <c r="BD711" s="16"/>
    </row>
    <row r="712" ht="15.75" customHeight="1">
      <c r="A712" s="73"/>
      <c r="B712" s="16"/>
      <c r="C712" s="67"/>
      <c r="D712" s="68"/>
      <c r="E712" s="16"/>
      <c r="F712" s="16"/>
      <c r="G712" s="68"/>
      <c r="H712" s="16"/>
      <c r="I712" s="16"/>
      <c r="J712" s="68"/>
      <c r="K712" s="68"/>
      <c r="L712" s="16"/>
      <c r="M712" s="16"/>
      <c r="N712" s="68"/>
      <c r="O712" s="68"/>
      <c r="P712" s="16"/>
      <c r="Q712" s="69"/>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c r="AV712" s="16"/>
      <c r="AW712" s="16"/>
      <c r="AX712" s="16"/>
      <c r="AY712" s="16"/>
      <c r="AZ712" s="16"/>
      <c r="BA712" s="16"/>
      <c r="BB712" s="16"/>
      <c r="BC712" s="16"/>
      <c r="BD712" s="16"/>
    </row>
    <row r="713" ht="15.75" customHeight="1">
      <c r="A713" s="73"/>
      <c r="B713" s="16"/>
      <c r="C713" s="67"/>
      <c r="D713" s="68"/>
      <c r="E713" s="16"/>
      <c r="F713" s="16"/>
      <c r="G713" s="68"/>
      <c r="H713" s="16"/>
      <c r="I713" s="16"/>
      <c r="J713" s="68"/>
      <c r="K713" s="68"/>
      <c r="L713" s="16"/>
      <c r="M713" s="16"/>
      <c r="N713" s="68"/>
      <c r="O713" s="68"/>
      <c r="P713" s="16"/>
      <c r="Q713" s="69"/>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c r="AV713" s="16"/>
      <c r="AW713" s="16"/>
      <c r="AX713" s="16"/>
      <c r="AY713" s="16"/>
      <c r="AZ713" s="16"/>
      <c r="BA713" s="16"/>
      <c r="BB713" s="16"/>
      <c r="BC713" s="16"/>
      <c r="BD713" s="16"/>
    </row>
    <row r="714" ht="15.75" customHeight="1">
      <c r="A714" s="73"/>
      <c r="B714" s="16"/>
      <c r="C714" s="67"/>
      <c r="D714" s="68"/>
      <c r="E714" s="16"/>
      <c r="F714" s="16"/>
      <c r="G714" s="68"/>
      <c r="H714" s="16"/>
      <c r="I714" s="16"/>
      <c r="J714" s="68"/>
      <c r="K714" s="68"/>
      <c r="L714" s="16"/>
      <c r="M714" s="16"/>
      <c r="N714" s="68"/>
      <c r="O714" s="68"/>
      <c r="P714" s="16"/>
      <c r="Q714" s="69"/>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c r="AV714" s="16"/>
      <c r="AW714" s="16"/>
      <c r="AX714" s="16"/>
      <c r="AY714" s="16"/>
      <c r="AZ714" s="16"/>
      <c r="BA714" s="16"/>
      <c r="BB714" s="16"/>
      <c r="BC714" s="16"/>
      <c r="BD714" s="16"/>
    </row>
    <row r="715" ht="15.75" customHeight="1">
      <c r="A715" s="73"/>
      <c r="B715" s="16"/>
      <c r="C715" s="67"/>
      <c r="D715" s="68"/>
      <c r="E715" s="16"/>
      <c r="F715" s="16"/>
      <c r="G715" s="68"/>
      <c r="H715" s="16"/>
      <c r="I715" s="16"/>
      <c r="J715" s="68"/>
      <c r="K715" s="68"/>
      <c r="L715" s="16"/>
      <c r="M715" s="16"/>
      <c r="N715" s="68"/>
      <c r="O715" s="68"/>
      <c r="P715" s="16"/>
      <c r="Q715" s="69"/>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c r="AV715" s="16"/>
      <c r="AW715" s="16"/>
      <c r="AX715" s="16"/>
      <c r="AY715" s="16"/>
      <c r="AZ715" s="16"/>
      <c r="BA715" s="16"/>
      <c r="BB715" s="16"/>
      <c r="BC715" s="16"/>
      <c r="BD715" s="16"/>
    </row>
    <row r="716" ht="15.75" customHeight="1">
      <c r="A716" s="73"/>
      <c r="B716" s="16"/>
      <c r="C716" s="67"/>
      <c r="D716" s="68"/>
      <c r="E716" s="16"/>
      <c r="F716" s="16"/>
      <c r="G716" s="68"/>
      <c r="H716" s="16"/>
      <c r="I716" s="16"/>
      <c r="J716" s="68"/>
      <c r="K716" s="68"/>
      <c r="L716" s="16"/>
      <c r="M716" s="16"/>
      <c r="N716" s="68"/>
      <c r="O716" s="68"/>
      <c r="P716" s="16"/>
      <c r="Q716" s="69"/>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c r="AV716" s="16"/>
      <c r="AW716" s="16"/>
      <c r="AX716" s="16"/>
      <c r="AY716" s="16"/>
      <c r="AZ716" s="16"/>
      <c r="BA716" s="16"/>
      <c r="BB716" s="16"/>
      <c r="BC716" s="16"/>
      <c r="BD716" s="16"/>
    </row>
    <row r="717" ht="15.75" customHeight="1">
      <c r="A717" s="73"/>
      <c r="B717" s="16"/>
      <c r="C717" s="67"/>
      <c r="D717" s="68"/>
      <c r="E717" s="16"/>
      <c r="F717" s="16"/>
      <c r="G717" s="68"/>
      <c r="H717" s="16"/>
      <c r="I717" s="16"/>
      <c r="J717" s="68"/>
      <c r="K717" s="68"/>
      <c r="L717" s="16"/>
      <c r="M717" s="16"/>
      <c r="N717" s="68"/>
      <c r="O717" s="68"/>
      <c r="P717" s="16"/>
      <c r="Q717" s="69"/>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c r="AV717" s="16"/>
      <c r="AW717" s="16"/>
      <c r="AX717" s="16"/>
      <c r="AY717" s="16"/>
      <c r="AZ717" s="16"/>
      <c r="BA717" s="16"/>
      <c r="BB717" s="16"/>
      <c r="BC717" s="16"/>
      <c r="BD717" s="16"/>
    </row>
    <row r="718" ht="15.75" customHeight="1">
      <c r="A718" s="73"/>
      <c r="B718" s="16"/>
      <c r="C718" s="67"/>
      <c r="D718" s="68"/>
      <c r="E718" s="16"/>
      <c r="F718" s="16"/>
      <c r="G718" s="68"/>
      <c r="H718" s="16"/>
      <c r="I718" s="16"/>
      <c r="J718" s="68"/>
      <c r="K718" s="68"/>
      <c r="L718" s="16"/>
      <c r="M718" s="16"/>
      <c r="N718" s="68"/>
      <c r="O718" s="68"/>
      <c r="P718" s="16"/>
      <c r="Q718" s="69"/>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c r="AV718" s="16"/>
      <c r="AW718" s="16"/>
      <c r="AX718" s="16"/>
      <c r="AY718" s="16"/>
      <c r="AZ718" s="16"/>
      <c r="BA718" s="16"/>
      <c r="BB718" s="16"/>
      <c r="BC718" s="16"/>
      <c r="BD718" s="16"/>
    </row>
    <row r="719" ht="15.75" customHeight="1">
      <c r="A719" s="73"/>
      <c r="B719" s="16"/>
      <c r="C719" s="67"/>
      <c r="D719" s="68"/>
      <c r="E719" s="16"/>
      <c r="F719" s="16"/>
      <c r="G719" s="68"/>
      <c r="H719" s="16"/>
      <c r="I719" s="16"/>
      <c r="J719" s="68"/>
      <c r="K719" s="68"/>
      <c r="L719" s="16"/>
      <c r="M719" s="16"/>
      <c r="N719" s="68"/>
      <c r="O719" s="68"/>
      <c r="P719" s="16"/>
      <c r="Q719" s="69"/>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c r="AV719" s="16"/>
      <c r="AW719" s="16"/>
      <c r="AX719" s="16"/>
      <c r="AY719" s="16"/>
      <c r="AZ719" s="16"/>
      <c r="BA719" s="16"/>
      <c r="BB719" s="16"/>
      <c r="BC719" s="16"/>
      <c r="BD719" s="16"/>
    </row>
    <row r="720" ht="15.75" customHeight="1">
      <c r="A720" s="73"/>
      <c r="B720" s="16"/>
      <c r="C720" s="67"/>
      <c r="D720" s="68"/>
      <c r="E720" s="16"/>
      <c r="F720" s="16"/>
      <c r="G720" s="68"/>
      <c r="H720" s="16"/>
      <c r="I720" s="16"/>
      <c r="J720" s="68"/>
      <c r="K720" s="68"/>
      <c r="L720" s="16"/>
      <c r="M720" s="16"/>
      <c r="N720" s="68"/>
      <c r="O720" s="68"/>
      <c r="P720" s="16"/>
      <c r="Q720" s="69"/>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c r="AV720" s="16"/>
      <c r="AW720" s="16"/>
      <c r="AX720" s="16"/>
      <c r="AY720" s="16"/>
      <c r="AZ720" s="16"/>
      <c r="BA720" s="16"/>
      <c r="BB720" s="16"/>
      <c r="BC720" s="16"/>
      <c r="BD720" s="16"/>
    </row>
    <row r="721" ht="15.75" customHeight="1">
      <c r="A721" s="73"/>
      <c r="B721" s="16"/>
      <c r="C721" s="67"/>
      <c r="D721" s="68"/>
      <c r="E721" s="16"/>
      <c r="F721" s="16"/>
      <c r="G721" s="68"/>
      <c r="H721" s="16"/>
      <c r="I721" s="16"/>
      <c r="J721" s="68"/>
      <c r="K721" s="68"/>
      <c r="L721" s="16"/>
      <c r="M721" s="16"/>
      <c r="N721" s="68"/>
      <c r="O721" s="68"/>
      <c r="P721" s="16"/>
      <c r="Q721" s="69"/>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c r="AV721" s="16"/>
      <c r="AW721" s="16"/>
      <c r="AX721" s="16"/>
      <c r="AY721" s="16"/>
      <c r="AZ721" s="16"/>
      <c r="BA721" s="16"/>
      <c r="BB721" s="16"/>
      <c r="BC721" s="16"/>
      <c r="BD721" s="16"/>
    </row>
    <row r="722" ht="15.75" customHeight="1">
      <c r="A722" s="73"/>
      <c r="B722" s="16"/>
      <c r="C722" s="67"/>
      <c r="D722" s="68"/>
      <c r="E722" s="16"/>
      <c r="F722" s="16"/>
      <c r="G722" s="68"/>
      <c r="H722" s="16"/>
      <c r="I722" s="16"/>
      <c r="J722" s="68"/>
      <c r="K722" s="68"/>
      <c r="L722" s="16"/>
      <c r="M722" s="16"/>
      <c r="N722" s="68"/>
      <c r="O722" s="68"/>
      <c r="P722" s="16"/>
      <c r="Q722" s="69"/>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c r="AV722" s="16"/>
      <c r="AW722" s="16"/>
      <c r="AX722" s="16"/>
      <c r="AY722" s="16"/>
      <c r="AZ722" s="16"/>
      <c r="BA722" s="16"/>
      <c r="BB722" s="16"/>
      <c r="BC722" s="16"/>
      <c r="BD722" s="16"/>
    </row>
    <row r="723" ht="15.75" customHeight="1">
      <c r="A723" s="73"/>
      <c r="B723" s="16"/>
      <c r="C723" s="67"/>
      <c r="D723" s="68"/>
      <c r="E723" s="16"/>
      <c r="F723" s="16"/>
      <c r="G723" s="68"/>
      <c r="H723" s="16"/>
      <c r="I723" s="16"/>
      <c r="J723" s="68"/>
      <c r="K723" s="68"/>
      <c r="L723" s="16"/>
      <c r="M723" s="16"/>
      <c r="N723" s="68"/>
      <c r="O723" s="68"/>
      <c r="P723" s="16"/>
      <c r="Q723" s="69"/>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c r="AV723" s="16"/>
      <c r="AW723" s="16"/>
      <c r="AX723" s="16"/>
      <c r="AY723" s="16"/>
      <c r="AZ723" s="16"/>
      <c r="BA723" s="16"/>
      <c r="BB723" s="16"/>
      <c r="BC723" s="16"/>
      <c r="BD723" s="16"/>
    </row>
    <row r="724" ht="15.75" customHeight="1">
      <c r="A724" s="73"/>
      <c r="B724" s="16"/>
      <c r="C724" s="67"/>
      <c r="D724" s="68"/>
      <c r="E724" s="16"/>
      <c r="F724" s="16"/>
      <c r="G724" s="68"/>
      <c r="H724" s="16"/>
      <c r="I724" s="16"/>
      <c r="J724" s="68"/>
      <c r="K724" s="68"/>
      <c r="L724" s="16"/>
      <c r="M724" s="16"/>
      <c r="N724" s="68"/>
      <c r="O724" s="68"/>
      <c r="P724" s="16"/>
      <c r="Q724" s="69"/>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c r="AV724" s="16"/>
      <c r="AW724" s="16"/>
      <c r="AX724" s="16"/>
      <c r="AY724" s="16"/>
      <c r="AZ724" s="16"/>
      <c r="BA724" s="16"/>
      <c r="BB724" s="16"/>
      <c r="BC724" s="16"/>
      <c r="BD724" s="16"/>
    </row>
    <row r="725" ht="15.75" customHeight="1">
      <c r="A725" s="73"/>
      <c r="B725" s="16"/>
      <c r="C725" s="67"/>
      <c r="D725" s="68"/>
      <c r="E725" s="16"/>
      <c r="F725" s="16"/>
      <c r="G725" s="68"/>
      <c r="H725" s="16"/>
      <c r="I725" s="16"/>
      <c r="J725" s="68"/>
      <c r="K725" s="68"/>
      <c r="L725" s="16"/>
      <c r="M725" s="16"/>
      <c r="N725" s="68"/>
      <c r="O725" s="68"/>
      <c r="P725" s="16"/>
      <c r="Q725" s="69"/>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c r="AV725" s="16"/>
      <c r="AW725" s="16"/>
      <c r="AX725" s="16"/>
      <c r="AY725" s="16"/>
      <c r="AZ725" s="16"/>
      <c r="BA725" s="16"/>
      <c r="BB725" s="16"/>
      <c r="BC725" s="16"/>
      <c r="BD725" s="16"/>
    </row>
    <row r="726" ht="15.75" customHeight="1">
      <c r="A726" s="73"/>
      <c r="B726" s="16"/>
      <c r="C726" s="67"/>
      <c r="D726" s="68"/>
      <c r="E726" s="16"/>
      <c r="F726" s="16"/>
      <c r="G726" s="68"/>
      <c r="H726" s="16"/>
      <c r="I726" s="16"/>
      <c r="J726" s="68"/>
      <c r="K726" s="68"/>
      <c r="L726" s="16"/>
      <c r="M726" s="16"/>
      <c r="N726" s="68"/>
      <c r="O726" s="68"/>
      <c r="P726" s="16"/>
      <c r="Q726" s="69"/>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c r="AV726" s="16"/>
      <c r="AW726" s="16"/>
      <c r="AX726" s="16"/>
      <c r="AY726" s="16"/>
      <c r="AZ726" s="16"/>
      <c r="BA726" s="16"/>
      <c r="BB726" s="16"/>
      <c r="BC726" s="16"/>
      <c r="BD726" s="16"/>
    </row>
    <row r="727" ht="15.75" customHeight="1">
      <c r="A727" s="73"/>
      <c r="B727" s="16"/>
      <c r="C727" s="67"/>
      <c r="D727" s="68"/>
      <c r="E727" s="16"/>
      <c r="F727" s="16"/>
      <c r="G727" s="68"/>
      <c r="H727" s="16"/>
      <c r="I727" s="16"/>
      <c r="J727" s="68"/>
      <c r="K727" s="68"/>
      <c r="L727" s="16"/>
      <c r="M727" s="16"/>
      <c r="N727" s="68"/>
      <c r="O727" s="68"/>
      <c r="P727" s="16"/>
      <c r="Q727" s="69"/>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c r="AV727" s="16"/>
      <c r="AW727" s="16"/>
      <c r="AX727" s="16"/>
      <c r="AY727" s="16"/>
      <c r="AZ727" s="16"/>
      <c r="BA727" s="16"/>
      <c r="BB727" s="16"/>
      <c r="BC727" s="16"/>
      <c r="BD727" s="16"/>
    </row>
    <row r="728" ht="15.75" customHeight="1">
      <c r="A728" s="73"/>
      <c r="B728" s="16"/>
      <c r="C728" s="67"/>
      <c r="D728" s="68"/>
      <c r="E728" s="16"/>
      <c r="F728" s="16"/>
      <c r="G728" s="68"/>
      <c r="H728" s="16"/>
      <c r="I728" s="16"/>
      <c r="J728" s="68"/>
      <c r="K728" s="68"/>
      <c r="L728" s="16"/>
      <c r="M728" s="16"/>
      <c r="N728" s="68"/>
      <c r="O728" s="68"/>
      <c r="P728" s="16"/>
      <c r="Q728" s="69"/>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c r="AV728" s="16"/>
      <c r="AW728" s="16"/>
      <c r="AX728" s="16"/>
      <c r="AY728" s="16"/>
      <c r="AZ728" s="16"/>
      <c r="BA728" s="16"/>
      <c r="BB728" s="16"/>
      <c r="BC728" s="16"/>
      <c r="BD728" s="16"/>
    </row>
    <row r="729" ht="15.75" customHeight="1">
      <c r="A729" s="73"/>
      <c r="B729" s="16"/>
      <c r="C729" s="67"/>
      <c r="D729" s="68"/>
      <c r="E729" s="16"/>
      <c r="F729" s="16"/>
      <c r="G729" s="68"/>
      <c r="H729" s="16"/>
      <c r="I729" s="16"/>
      <c r="J729" s="68"/>
      <c r="K729" s="68"/>
      <c r="L729" s="16"/>
      <c r="M729" s="16"/>
      <c r="N729" s="68"/>
      <c r="O729" s="68"/>
      <c r="P729" s="16"/>
      <c r="Q729" s="69"/>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c r="AV729" s="16"/>
      <c r="AW729" s="16"/>
      <c r="AX729" s="16"/>
      <c r="AY729" s="16"/>
      <c r="AZ729" s="16"/>
      <c r="BA729" s="16"/>
      <c r="BB729" s="16"/>
      <c r="BC729" s="16"/>
      <c r="BD729" s="16"/>
    </row>
    <row r="730" ht="15.75" customHeight="1">
      <c r="A730" s="73"/>
      <c r="B730" s="16"/>
      <c r="C730" s="67"/>
      <c r="D730" s="68"/>
      <c r="E730" s="16"/>
      <c r="F730" s="16"/>
      <c r="G730" s="68"/>
      <c r="H730" s="16"/>
      <c r="I730" s="16"/>
      <c r="J730" s="68"/>
      <c r="K730" s="68"/>
      <c r="L730" s="16"/>
      <c r="M730" s="16"/>
      <c r="N730" s="68"/>
      <c r="O730" s="68"/>
      <c r="P730" s="16"/>
      <c r="Q730" s="69"/>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c r="AV730" s="16"/>
      <c r="AW730" s="16"/>
      <c r="AX730" s="16"/>
      <c r="AY730" s="16"/>
      <c r="AZ730" s="16"/>
      <c r="BA730" s="16"/>
      <c r="BB730" s="16"/>
      <c r="BC730" s="16"/>
      <c r="BD730" s="16"/>
    </row>
    <row r="731" ht="15.75" customHeight="1">
      <c r="A731" s="73"/>
      <c r="B731" s="16"/>
      <c r="C731" s="67"/>
      <c r="D731" s="68"/>
      <c r="E731" s="16"/>
      <c r="F731" s="16"/>
      <c r="G731" s="68"/>
      <c r="H731" s="16"/>
      <c r="I731" s="16"/>
      <c r="J731" s="68"/>
      <c r="K731" s="68"/>
      <c r="L731" s="16"/>
      <c r="M731" s="16"/>
      <c r="N731" s="68"/>
      <c r="O731" s="68"/>
      <c r="P731" s="16"/>
      <c r="Q731" s="69"/>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c r="AV731" s="16"/>
      <c r="AW731" s="16"/>
      <c r="AX731" s="16"/>
      <c r="AY731" s="16"/>
      <c r="AZ731" s="16"/>
      <c r="BA731" s="16"/>
      <c r="BB731" s="16"/>
      <c r="BC731" s="16"/>
      <c r="BD731" s="16"/>
    </row>
    <row r="732" ht="15.75" customHeight="1">
      <c r="A732" s="73"/>
      <c r="B732" s="16"/>
      <c r="C732" s="67"/>
      <c r="D732" s="68"/>
      <c r="E732" s="16"/>
      <c r="F732" s="16"/>
      <c r="G732" s="68"/>
      <c r="H732" s="16"/>
      <c r="I732" s="16"/>
      <c r="J732" s="68"/>
      <c r="K732" s="68"/>
      <c r="L732" s="16"/>
      <c r="M732" s="16"/>
      <c r="N732" s="68"/>
      <c r="O732" s="68"/>
      <c r="P732" s="16"/>
      <c r="Q732" s="69"/>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c r="AV732" s="16"/>
      <c r="AW732" s="16"/>
      <c r="AX732" s="16"/>
      <c r="AY732" s="16"/>
      <c r="AZ732" s="16"/>
      <c r="BA732" s="16"/>
      <c r="BB732" s="16"/>
      <c r="BC732" s="16"/>
      <c r="BD732" s="16"/>
    </row>
    <row r="733" ht="15.75" customHeight="1">
      <c r="A733" s="73"/>
      <c r="B733" s="16"/>
      <c r="C733" s="67"/>
      <c r="D733" s="68"/>
      <c r="E733" s="16"/>
      <c r="F733" s="16"/>
      <c r="G733" s="68"/>
      <c r="H733" s="16"/>
      <c r="I733" s="16"/>
      <c r="J733" s="68"/>
      <c r="K733" s="68"/>
      <c r="L733" s="16"/>
      <c r="M733" s="16"/>
      <c r="N733" s="68"/>
      <c r="O733" s="68"/>
      <c r="P733" s="16"/>
      <c r="Q733" s="69"/>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c r="AV733" s="16"/>
      <c r="AW733" s="16"/>
      <c r="AX733" s="16"/>
      <c r="AY733" s="16"/>
      <c r="AZ733" s="16"/>
      <c r="BA733" s="16"/>
      <c r="BB733" s="16"/>
      <c r="BC733" s="16"/>
      <c r="BD733" s="16"/>
    </row>
    <row r="734" ht="15.75" customHeight="1">
      <c r="A734" s="73"/>
      <c r="B734" s="16"/>
      <c r="C734" s="67"/>
      <c r="D734" s="68"/>
      <c r="E734" s="16"/>
      <c r="F734" s="16"/>
      <c r="G734" s="68"/>
      <c r="H734" s="16"/>
      <c r="I734" s="16"/>
      <c r="J734" s="68"/>
      <c r="K734" s="68"/>
      <c r="L734" s="16"/>
      <c r="M734" s="16"/>
      <c r="N734" s="68"/>
      <c r="O734" s="68"/>
      <c r="P734" s="16"/>
      <c r="Q734" s="69"/>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c r="AV734" s="16"/>
      <c r="AW734" s="16"/>
      <c r="AX734" s="16"/>
      <c r="AY734" s="16"/>
      <c r="AZ734" s="16"/>
      <c r="BA734" s="16"/>
      <c r="BB734" s="16"/>
      <c r="BC734" s="16"/>
      <c r="BD734" s="16"/>
    </row>
    <row r="735" ht="15.75" customHeight="1">
      <c r="A735" s="73"/>
      <c r="B735" s="16"/>
      <c r="C735" s="67"/>
      <c r="D735" s="68"/>
      <c r="E735" s="16"/>
      <c r="F735" s="16"/>
      <c r="G735" s="68"/>
      <c r="H735" s="16"/>
      <c r="I735" s="16"/>
      <c r="J735" s="68"/>
      <c r="K735" s="68"/>
      <c r="L735" s="16"/>
      <c r="M735" s="16"/>
      <c r="N735" s="68"/>
      <c r="O735" s="68"/>
      <c r="P735" s="16"/>
      <c r="Q735" s="69"/>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c r="AV735" s="16"/>
      <c r="AW735" s="16"/>
      <c r="AX735" s="16"/>
      <c r="AY735" s="16"/>
      <c r="AZ735" s="16"/>
      <c r="BA735" s="16"/>
      <c r="BB735" s="16"/>
      <c r="BC735" s="16"/>
      <c r="BD735" s="16"/>
    </row>
    <row r="736" ht="15.75" customHeight="1">
      <c r="A736" s="73"/>
      <c r="B736" s="16"/>
      <c r="C736" s="67"/>
      <c r="D736" s="68"/>
      <c r="E736" s="16"/>
      <c r="F736" s="16"/>
      <c r="G736" s="68"/>
      <c r="H736" s="16"/>
      <c r="I736" s="16"/>
      <c r="J736" s="68"/>
      <c r="K736" s="68"/>
      <c r="L736" s="16"/>
      <c r="M736" s="16"/>
      <c r="N736" s="68"/>
      <c r="O736" s="68"/>
      <c r="P736" s="16"/>
      <c r="Q736" s="69"/>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c r="AV736" s="16"/>
      <c r="AW736" s="16"/>
      <c r="AX736" s="16"/>
      <c r="AY736" s="16"/>
      <c r="AZ736" s="16"/>
      <c r="BA736" s="16"/>
      <c r="BB736" s="16"/>
      <c r="BC736" s="16"/>
      <c r="BD736" s="16"/>
    </row>
    <row r="737" ht="15.75" customHeight="1">
      <c r="A737" s="73"/>
      <c r="B737" s="16"/>
      <c r="C737" s="67"/>
      <c r="D737" s="68"/>
      <c r="E737" s="16"/>
      <c r="F737" s="16"/>
      <c r="G737" s="68"/>
      <c r="H737" s="16"/>
      <c r="I737" s="16"/>
      <c r="J737" s="68"/>
      <c r="K737" s="68"/>
      <c r="L737" s="16"/>
      <c r="M737" s="16"/>
      <c r="N737" s="68"/>
      <c r="O737" s="68"/>
      <c r="P737" s="16"/>
      <c r="Q737" s="69"/>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c r="AV737" s="16"/>
      <c r="AW737" s="16"/>
      <c r="AX737" s="16"/>
      <c r="AY737" s="16"/>
      <c r="AZ737" s="16"/>
      <c r="BA737" s="16"/>
      <c r="BB737" s="16"/>
      <c r="BC737" s="16"/>
      <c r="BD737" s="16"/>
    </row>
    <row r="738" ht="15.75" customHeight="1">
      <c r="A738" s="73"/>
      <c r="B738" s="16"/>
      <c r="C738" s="67"/>
      <c r="D738" s="68"/>
      <c r="E738" s="16"/>
      <c r="F738" s="16"/>
      <c r="G738" s="68"/>
      <c r="H738" s="16"/>
      <c r="I738" s="16"/>
      <c r="J738" s="68"/>
      <c r="K738" s="68"/>
      <c r="L738" s="16"/>
      <c r="M738" s="16"/>
      <c r="N738" s="68"/>
      <c r="O738" s="68"/>
      <c r="P738" s="16"/>
      <c r="Q738" s="69"/>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c r="AV738" s="16"/>
      <c r="AW738" s="16"/>
      <c r="AX738" s="16"/>
      <c r="AY738" s="16"/>
      <c r="AZ738" s="16"/>
      <c r="BA738" s="16"/>
      <c r="BB738" s="16"/>
      <c r="BC738" s="16"/>
      <c r="BD738" s="16"/>
    </row>
    <row r="739" ht="15.75" customHeight="1">
      <c r="A739" s="73"/>
      <c r="B739" s="16"/>
      <c r="C739" s="67"/>
      <c r="D739" s="68"/>
      <c r="E739" s="16"/>
      <c r="F739" s="16"/>
      <c r="G739" s="68"/>
      <c r="H739" s="16"/>
      <c r="I739" s="16"/>
      <c r="J739" s="68"/>
      <c r="K739" s="68"/>
      <c r="L739" s="16"/>
      <c r="M739" s="16"/>
      <c r="N739" s="68"/>
      <c r="O739" s="68"/>
      <c r="P739" s="16"/>
      <c r="Q739" s="69"/>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c r="AV739" s="16"/>
      <c r="AW739" s="16"/>
      <c r="AX739" s="16"/>
      <c r="AY739" s="16"/>
      <c r="AZ739" s="16"/>
      <c r="BA739" s="16"/>
      <c r="BB739" s="16"/>
      <c r="BC739" s="16"/>
      <c r="BD739" s="16"/>
    </row>
    <row r="740" ht="15.75" customHeight="1">
      <c r="A740" s="73"/>
      <c r="B740" s="16"/>
      <c r="C740" s="67"/>
      <c r="D740" s="68"/>
      <c r="E740" s="16"/>
      <c r="F740" s="16"/>
      <c r="G740" s="68"/>
      <c r="H740" s="16"/>
      <c r="I740" s="16"/>
      <c r="J740" s="68"/>
      <c r="K740" s="68"/>
      <c r="L740" s="16"/>
      <c r="M740" s="16"/>
      <c r="N740" s="68"/>
      <c r="O740" s="68"/>
      <c r="P740" s="16"/>
      <c r="Q740" s="69"/>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c r="AV740" s="16"/>
      <c r="AW740" s="16"/>
      <c r="AX740" s="16"/>
      <c r="AY740" s="16"/>
      <c r="AZ740" s="16"/>
      <c r="BA740" s="16"/>
      <c r="BB740" s="16"/>
      <c r="BC740" s="16"/>
      <c r="BD740" s="16"/>
    </row>
    <row r="741" ht="15.75" customHeight="1">
      <c r="A741" s="73"/>
      <c r="B741" s="16"/>
      <c r="C741" s="67"/>
      <c r="D741" s="68"/>
      <c r="E741" s="16"/>
      <c r="F741" s="16"/>
      <c r="G741" s="68"/>
      <c r="H741" s="16"/>
      <c r="I741" s="16"/>
      <c r="J741" s="68"/>
      <c r="K741" s="68"/>
      <c r="L741" s="16"/>
      <c r="M741" s="16"/>
      <c r="N741" s="68"/>
      <c r="O741" s="68"/>
      <c r="P741" s="16"/>
      <c r="Q741" s="69"/>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c r="AV741" s="16"/>
      <c r="AW741" s="16"/>
      <c r="AX741" s="16"/>
      <c r="AY741" s="16"/>
      <c r="AZ741" s="16"/>
      <c r="BA741" s="16"/>
      <c r="BB741" s="16"/>
      <c r="BC741" s="16"/>
      <c r="BD741" s="16"/>
    </row>
    <row r="742" ht="15.75" customHeight="1">
      <c r="A742" s="73"/>
      <c r="B742" s="16"/>
      <c r="C742" s="67"/>
      <c r="D742" s="68"/>
      <c r="E742" s="16"/>
      <c r="F742" s="16"/>
      <c r="G742" s="68"/>
      <c r="H742" s="16"/>
      <c r="I742" s="16"/>
      <c r="J742" s="68"/>
      <c r="K742" s="68"/>
      <c r="L742" s="16"/>
      <c r="M742" s="16"/>
      <c r="N742" s="68"/>
      <c r="O742" s="68"/>
      <c r="P742" s="16"/>
      <c r="Q742" s="69"/>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c r="AV742" s="16"/>
      <c r="AW742" s="16"/>
      <c r="AX742" s="16"/>
      <c r="AY742" s="16"/>
      <c r="AZ742" s="16"/>
      <c r="BA742" s="16"/>
      <c r="BB742" s="16"/>
      <c r="BC742" s="16"/>
      <c r="BD742" s="16"/>
    </row>
    <row r="743" ht="15.75" customHeight="1">
      <c r="A743" s="73"/>
      <c r="B743" s="16"/>
      <c r="C743" s="67"/>
      <c r="D743" s="68"/>
      <c r="E743" s="16"/>
      <c r="F743" s="16"/>
      <c r="G743" s="68"/>
      <c r="H743" s="16"/>
      <c r="I743" s="16"/>
      <c r="J743" s="68"/>
      <c r="K743" s="68"/>
      <c r="L743" s="16"/>
      <c r="M743" s="16"/>
      <c r="N743" s="68"/>
      <c r="O743" s="68"/>
      <c r="P743" s="16"/>
      <c r="Q743" s="69"/>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c r="AV743" s="16"/>
      <c r="AW743" s="16"/>
      <c r="AX743" s="16"/>
      <c r="AY743" s="16"/>
      <c r="AZ743" s="16"/>
      <c r="BA743" s="16"/>
      <c r="BB743" s="16"/>
      <c r="BC743" s="16"/>
      <c r="BD743" s="16"/>
    </row>
    <row r="744" ht="15.75" customHeight="1">
      <c r="A744" s="73"/>
      <c r="B744" s="16"/>
      <c r="C744" s="67"/>
      <c r="D744" s="68"/>
      <c r="E744" s="16"/>
      <c r="F744" s="16"/>
      <c r="G744" s="68"/>
      <c r="H744" s="16"/>
      <c r="I744" s="16"/>
      <c r="J744" s="68"/>
      <c r="K744" s="68"/>
      <c r="L744" s="16"/>
      <c r="M744" s="16"/>
      <c r="N744" s="68"/>
      <c r="O744" s="68"/>
      <c r="P744" s="16"/>
      <c r="Q744" s="69"/>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c r="AV744" s="16"/>
      <c r="AW744" s="16"/>
      <c r="AX744" s="16"/>
      <c r="AY744" s="16"/>
      <c r="AZ744" s="16"/>
      <c r="BA744" s="16"/>
      <c r="BB744" s="16"/>
      <c r="BC744" s="16"/>
      <c r="BD744" s="16"/>
    </row>
    <row r="745" ht="15.75" customHeight="1">
      <c r="A745" s="73"/>
      <c r="B745" s="16"/>
      <c r="C745" s="67"/>
      <c r="D745" s="68"/>
      <c r="E745" s="16"/>
      <c r="F745" s="16"/>
      <c r="G745" s="68"/>
      <c r="H745" s="16"/>
      <c r="I745" s="16"/>
      <c r="J745" s="68"/>
      <c r="K745" s="68"/>
      <c r="L745" s="16"/>
      <c r="M745" s="16"/>
      <c r="N745" s="68"/>
      <c r="O745" s="68"/>
      <c r="P745" s="16"/>
      <c r="Q745" s="69"/>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c r="AV745" s="16"/>
      <c r="AW745" s="16"/>
      <c r="AX745" s="16"/>
      <c r="AY745" s="16"/>
      <c r="AZ745" s="16"/>
      <c r="BA745" s="16"/>
      <c r="BB745" s="16"/>
      <c r="BC745" s="16"/>
      <c r="BD745" s="16"/>
    </row>
    <row r="746" ht="15.75" customHeight="1">
      <c r="A746" s="73"/>
      <c r="B746" s="16"/>
      <c r="C746" s="67"/>
      <c r="D746" s="68"/>
      <c r="E746" s="16"/>
      <c r="F746" s="16"/>
      <c r="G746" s="68"/>
      <c r="H746" s="16"/>
      <c r="I746" s="16"/>
      <c r="J746" s="68"/>
      <c r="K746" s="68"/>
      <c r="L746" s="16"/>
      <c r="M746" s="16"/>
      <c r="N746" s="68"/>
      <c r="O746" s="68"/>
      <c r="P746" s="16"/>
      <c r="Q746" s="69"/>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c r="AV746" s="16"/>
      <c r="AW746" s="16"/>
      <c r="AX746" s="16"/>
      <c r="AY746" s="16"/>
      <c r="AZ746" s="16"/>
      <c r="BA746" s="16"/>
      <c r="BB746" s="16"/>
      <c r="BC746" s="16"/>
      <c r="BD746" s="16"/>
    </row>
    <row r="747" ht="15.75" customHeight="1">
      <c r="A747" s="73"/>
      <c r="B747" s="16"/>
      <c r="C747" s="67"/>
      <c r="D747" s="68"/>
      <c r="E747" s="16"/>
      <c r="F747" s="16"/>
      <c r="G747" s="68"/>
      <c r="H747" s="16"/>
      <c r="I747" s="16"/>
      <c r="J747" s="68"/>
      <c r="K747" s="68"/>
      <c r="L747" s="16"/>
      <c r="M747" s="16"/>
      <c r="N747" s="68"/>
      <c r="O747" s="68"/>
      <c r="P747" s="16"/>
      <c r="Q747" s="69"/>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c r="AV747" s="16"/>
      <c r="AW747" s="16"/>
      <c r="AX747" s="16"/>
      <c r="AY747" s="16"/>
      <c r="AZ747" s="16"/>
      <c r="BA747" s="16"/>
      <c r="BB747" s="16"/>
      <c r="BC747" s="16"/>
      <c r="BD747" s="16"/>
    </row>
    <row r="748" ht="15.75" customHeight="1">
      <c r="A748" s="73"/>
      <c r="B748" s="16"/>
      <c r="C748" s="67"/>
      <c r="D748" s="68"/>
      <c r="E748" s="16"/>
      <c r="F748" s="16"/>
      <c r="G748" s="68"/>
      <c r="H748" s="16"/>
      <c r="I748" s="16"/>
      <c r="J748" s="68"/>
      <c r="K748" s="68"/>
      <c r="L748" s="16"/>
      <c r="M748" s="16"/>
      <c r="N748" s="68"/>
      <c r="O748" s="68"/>
      <c r="P748" s="16"/>
      <c r="Q748" s="69"/>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c r="AV748" s="16"/>
      <c r="AW748" s="16"/>
      <c r="AX748" s="16"/>
      <c r="AY748" s="16"/>
      <c r="AZ748" s="16"/>
      <c r="BA748" s="16"/>
      <c r="BB748" s="16"/>
      <c r="BC748" s="16"/>
      <c r="BD748" s="16"/>
    </row>
    <row r="749" ht="15.75" customHeight="1">
      <c r="A749" s="73"/>
      <c r="B749" s="16"/>
      <c r="C749" s="67"/>
      <c r="D749" s="68"/>
      <c r="E749" s="16"/>
      <c r="F749" s="16"/>
      <c r="G749" s="68"/>
      <c r="H749" s="16"/>
      <c r="I749" s="16"/>
      <c r="J749" s="68"/>
      <c r="K749" s="68"/>
      <c r="L749" s="16"/>
      <c r="M749" s="16"/>
      <c r="N749" s="68"/>
      <c r="O749" s="68"/>
      <c r="P749" s="16"/>
      <c r="Q749" s="69"/>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c r="AV749" s="16"/>
      <c r="AW749" s="16"/>
      <c r="AX749" s="16"/>
      <c r="AY749" s="16"/>
      <c r="AZ749" s="16"/>
      <c r="BA749" s="16"/>
      <c r="BB749" s="16"/>
      <c r="BC749" s="16"/>
      <c r="BD749" s="16"/>
    </row>
    <row r="750" ht="15.75" customHeight="1">
      <c r="A750" s="73"/>
      <c r="B750" s="16"/>
      <c r="C750" s="67"/>
      <c r="D750" s="68"/>
      <c r="E750" s="16"/>
      <c r="F750" s="16"/>
      <c r="G750" s="68"/>
      <c r="H750" s="16"/>
      <c r="I750" s="16"/>
      <c r="J750" s="68"/>
      <c r="K750" s="68"/>
      <c r="L750" s="16"/>
      <c r="M750" s="16"/>
      <c r="N750" s="68"/>
      <c r="O750" s="68"/>
      <c r="P750" s="16"/>
      <c r="Q750" s="69"/>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c r="AV750" s="16"/>
      <c r="AW750" s="16"/>
      <c r="AX750" s="16"/>
      <c r="AY750" s="16"/>
      <c r="AZ750" s="16"/>
      <c r="BA750" s="16"/>
      <c r="BB750" s="16"/>
      <c r="BC750" s="16"/>
      <c r="BD750" s="16"/>
    </row>
    <row r="751" ht="15.75" customHeight="1">
      <c r="A751" s="73"/>
      <c r="B751" s="16"/>
      <c r="C751" s="67"/>
      <c r="D751" s="68"/>
      <c r="E751" s="16"/>
      <c r="F751" s="16"/>
      <c r="G751" s="68"/>
      <c r="H751" s="16"/>
      <c r="I751" s="16"/>
      <c r="J751" s="68"/>
      <c r="K751" s="68"/>
      <c r="L751" s="16"/>
      <c r="M751" s="16"/>
      <c r="N751" s="68"/>
      <c r="O751" s="68"/>
      <c r="P751" s="16"/>
      <c r="Q751" s="69"/>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c r="AV751" s="16"/>
      <c r="AW751" s="16"/>
      <c r="AX751" s="16"/>
      <c r="AY751" s="16"/>
      <c r="AZ751" s="16"/>
      <c r="BA751" s="16"/>
      <c r="BB751" s="16"/>
      <c r="BC751" s="16"/>
      <c r="BD751" s="16"/>
    </row>
    <row r="752" ht="15.75" customHeight="1">
      <c r="A752" s="73"/>
      <c r="B752" s="16"/>
      <c r="C752" s="67"/>
      <c r="D752" s="68"/>
      <c r="E752" s="16"/>
      <c r="F752" s="16"/>
      <c r="G752" s="68"/>
      <c r="H752" s="16"/>
      <c r="I752" s="16"/>
      <c r="J752" s="68"/>
      <c r="K752" s="68"/>
      <c r="L752" s="16"/>
      <c r="M752" s="16"/>
      <c r="N752" s="68"/>
      <c r="O752" s="68"/>
      <c r="P752" s="16"/>
      <c r="Q752" s="69"/>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c r="AV752" s="16"/>
      <c r="AW752" s="16"/>
      <c r="AX752" s="16"/>
      <c r="AY752" s="16"/>
      <c r="AZ752" s="16"/>
      <c r="BA752" s="16"/>
      <c r="BB752" s="16"/>
      <c r="BC752" s="16"/>
      <c r="BD752" s="16"/>
    </row>
    <row r="753" ht="15.75" customHeight="1">
      <c r="A753" s="73"/>
      <c r="B753" s="16"/>
      <c r="C753" s="67"/>
      <c r="D753" s="68"/>
      <c r="E753" s="16"/>
      <c r="F753" s="16"/>
      <c r="G753" s="68"/>
      <c r="H753" s="16"/>
      <c r="I753" s="16"/>
      <c r="J753" s="68"/>
      <c r="K753" s="68"/>
      <c r="L753" s="16"/>
      <c r="M753" s="16"/>
      <c r="N753" s="68"/>
      <c r="O753" s="68"/>
      <c r="P753" s="16"/>
      <c r="Q753" s="69"/>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c r="AV753" s="16"/>
      <c r="AW753" s="16"/>
      <c r="AX753" s="16"/>
      <c r="AY753" s="16"/>
      <c r="AZ753" s="16"/>
      <c r="BA753" s="16"/>
      <c r="BB753" s="16"/>
      <c r="BC753" s="16"/>
      <c r="BD753" s="16"/>
    </row>
    <row r="754" ht="15.75" customHeight="1">
      <c r="A754" s="73"/>
      <c r="B754" s="16"/>
      <c r="C754" s="67"/>
      <c r="D754" s="68"/>
      <c r="E754" s="16"/>
      <c r="F754" s="16"/>
      <c r="G754" s="68"/>
      <c r="H754" s="16"/>
      <c r="I754" s="16"/>
      <c r="J754" s="68"/>
      <c r="K754" s="68"/>
      <c r="L754" s="16"/>
      <c r="M754" s="16"/>
      <c r="N754" s="68"/>
      <c r="O754" s="68"/>
      <c r="P754" s="16"/>
      <c r="Q754" s="69"/>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c r="AV754" s="16"/>
      <c r="AW754" s="16"/>
      <c r="AX754" s="16"/>
      <c r="AY754" s="16"/>
      <c r="AZ754" s="16"/>
      <c r="BA754" s="16"/>
      <c r="BB754" s="16"/>
      <c r="BC754" s="16"/>
      <c r="BD754" s="16"/>
    </row>
    <row r="755" ht="15.75" customHeight="1">
      <c r="A755" s="73"/>
      <c r="B755" s="16"/>
      <c r="C755" s="67"/>
      <c r="D755" s="68"/>
      <c r="E755" s="16"/>
      <c r="F755" s="16"/>
      <c r="G755" s="68"/>
      <c r="H755" s="16"/>
      <c r="I755" s="16"/>
      <c r="J755" s="68"/>
      <c r="K755" s="68"/>
      <c r="L755" s="16"/>
      <c r="M755" s="16"/>
      <c r="N755" s="68"/>
      <c r="O755" s="68"/>
      <c r="P755" s="16"/>
      <c r="Q755" s="69"/>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c r="AV755" s="16"/>
      <c r="AW755" s="16"/>
      <c r="AX755" s="16"/>
      <c r="AY755" s="16"/>
      <c r="AZ755" s="16"/>
      <c r="BA755" s="16"/>
      <c r="BB755" s="16"/>
      <c r="BC755" s="16"/>
      <c r="BD755" s="16"/>
    </row>
    <row r="756" ht="15.75" customHeight="1">
      <c r="A756" s="73"/>
      <c r="B756" s="16"/>
      <c r="C756" s="67"/>
      <c r="D756" s="68"/>
      <c r="E756" s="16"/>
      <c r="F756" s="16"/>
      <c r="G756" s="68"/>
      <c r="H756" s="16"/>
      <c r="I756" s="16"/>
      <c r="J756" s="68"/>
      <c r="K756" s="68"/>
      <c r="L756" s="16"/>
      <c r="M756" s="16"/>
      <c r="N756" s="68"/>
      <c r="O756" s="68"/>
      <c r="P756" s="16"/>
      <c r="Q756" s="69"/>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c r="AV756" s="16"/>
      <c r="AW756" s="16"/>
      <c r="AX756" s="16"/>
      <c r="AY756" s="16"/>
      <c r="AZ756" s="16"/>
      <c r="BA756" s="16"/>
      <c r="BB756" s="16"/>
      <c r="BC756" s="16"/>
      <c r="BD756" s="16"/>
    </row>
    <row r="757" ht="15.75" customHeight="1">
      <c r="A757" s="73"/>
      <c r="B757" s="16"/>
      <c r="C757" s="67"/>
      <c r="D757" s="68"/>
      <c r="E757" s="16"/>
      <c r="F757" s="16"/>
      <c r="G757" s="68"/>
      <c r="H757" s="16"/>
      <c r="I757" s="16"/>
      <c r="J757" s="68"/>
      <c r="K757" s="68"/>
      <c r="L757" s="16"/>
      <c r="M757" s="16"/>
      <c r="N757" s="68"/>
      <c r="O757" s="68"/>
      <c r="P757" s="16"/>
      <c r="Q757" s="69"/>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c r="AV757" s="16"/>
      <c r="AW757" s="16"/>
      <c r="AX757" s="16"/>
      <c r="AY757" s="16"/>
      <c r="AZ757" s="16"/>
      <c r="BA757" s="16"/>
      <c r="BB757" s="16"/>
      <c r="BC757" s="16"/>
      <c r="BD757" s="16"/>
    </row>
    <row r="758" ht="15.75" customHeight="1">
      <c r="A758" s="73"/>
      <c r="B758" s="16"/>
      <c r="C758" s="67"/>
      <c r="D758" s="68"/>
      <c r="E758" s="16"/>
      <c r="F758" s="16"/>
      <c r="G758" s="68"/>
      <c r="H758" s="16"/>
      <c r="I758" s="16"/>
      <c r="J758" s="68"/>
      <c r="K758" s="68"/>
      <c r="L758" s="16"/>
      <c r="M758" s="16"/>
      <c r="N758" s="68"/>
      <c r="O758" s="68"/>
      <c r="P758" s="16"/>
      <c r="Q758" s="69"/>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c r="AV758" s="16"/>
      <c r="AW758" s="16"/>
      <c r="AX758" s="16"/>
      <c r="AY758" s="16"/>
      <c r="AZ758" s="16"/>
      <c r="BA758" s="16"/>
      <c r="BB758" s="16"/>
      <c r="BC758" s="16"/>
      <c r="BD758" s="16"/>
    </row>
    <row r="759" ht="15.75" customHeight="1">
      <c r="A759" s="73"/>
      <c r="B759" s="16"/>
      <c r="C759" s="67"/>
      <c r="D759" s="68"/>
      <c r="E759" s="16"/>
      <c r="F759" s="16"/>
      <c r="G759" s="68"/>
      <c r="H759" s="16"/>
      <c r="I759" s="16"/>
      <c r="J759" s="68"/>
      <c r="K759" s="68"/>
      <c r="L759" s="16"/>
      <c r="M759" s="16"/>
      <c r="N759" s="68"/>
      <c r="O759" s="68"/>
      <c r="P759" s="16"/>
      <c r="Q759" s="69"/>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c r="AV759" s="16"/>
      <c r="AW759" s="16"/>
      <c r="AX759" s="16"/>
      <c r="AY759" s="16"/>
      <c r="AZ759" s="16"/>
      <c r="BA759" s="16"/>
      <c r="BB759" s="16"/>
      <c r="BC759" s="16"/>
      <c r="BD759" s="16"/>
    </row>
    <row r="760" ht="15.75" customHeight="1">
      <c r="A760" s="73"/>
      <c r="B760" s="16"/>
      <c r="C760" s="67"/>
      <c r="D760" s="68"/>
      <c r="E760" s="16"/>
      <c r="F760" s="16"/>
      <c r="G760" s="68"/>
      <c r="H760" s="16"/>
      <c r="I760" s="16"/>
      <c r="J760" s="68"/>
      <c r="K760" s="68"/>
      <c r="L760" s="16"/>
      <c r="M760" s="16"/>
      <c r="N760" s="68"/>
      <c r="O760" s="68"/>
      <c r="P760" s="16"/>
      <c r="Q760" s="69"/>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c r="AV760" s="16"/>
      <c r="AW760" s="16"/>
      <c r="AX760" s="16"/>
      <c r="AY760" s="16"/>
      <c r="AZ760" s="16"/>
      <c r="BA760" s="16"/>
      <c r="BB760" s="16"/>
      <c r="BC760" s="16"/>
      <c r="BD760" s="16"/>
    </row>
    <row r="761" ht="15.75" customHeight="1">
      <c r="A761" s="73"/>
      <c r="B761" s="16"/>
      <c r="C761" s="67"/>
      <c r="D761" s="68"/>
      <c r="E761" s="16"/>
      <c r="F761" s="16"/>
      <c r="G761" s="68"/>
      <c r="H761" s="16"/>
      <c r="I761" s="16"/>
      <c r="J761" s="68"/>
      <c r="K761" s="68"/>
      <c r="L761" s="16"/>
      <c r="M761" s="16"/>
      <c r="N761" s="68"/>
      <c r="O761" s="68"/>
      <c r="P761" s="16"/>
      <c r="Q761" s="69"/>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c r="AV761" s="16"/>
      <c r="AW761" s="16"/>
      <c r="AX761" s="16"/>
      <c r="AY761" s="16"/>
      <c r="AZ761" s="16"/>
      <c r="BA761" s="16"/>
      <c r="BB761" s="16"/>
      <c r="BC761" s="16"/>
      <c r="BD761" s="16"/>
    </row>
    <row r="762" ht="15.75" customHeight="1">
      <c r="A762" s="73"/>
      <c r="B762" s="16"/>
      <c r="C762" s="67"/>
      <c r="D762" s="68"/>
      <c r="E762" s="16"/>
      <c r="F762" s="16"/>
      <c r="G762" s="68"/>
      <c r="H762" s="16"/>
      <c r="I762" s="16"/>
      <c r="J762" s="68"/>
      <c r="K762" s="68"/>
      <c r="L762" s="16"/>
      <c r="M762" s="16"/>
      <c r="N762" s="68"/>
      <c r="O762" s="68"/>
      <c r="P762" s="16"/>
      <c r="Q762" s="69"/>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c r="AV762" s="16"/>
      <c r="AW762" s="16"/>
      <c r="AX762" s="16"/>
      <c r="AY762" s="16"/>
      <c r="AZ762" s="16"/>
      <c r="BA762" s="16"/>
      <c r="BB762" s="16"/>
      <c r="BC762" s="16"/>
      <c r="BD762" s="16"/>
    </row>
    <row r="763" ht="15.75" customHeight="1">
      <c r="A763" s="73"/>
      <c r="B763" s="16"/>
      <c r="C763" s="67"/>
      <c r="D763" s="68"/>
      <c r="E763" s="16"/>
      <c r="F763" s="16"/>
      <c r="G763" s="68"/>
      <c r="H763" s="16"/>
      <c r="I763" s="16"/>
      <c r="J763" s="68"/>
      <c r="K763" s="68"/>
      <c r="L763" s="16"/>
      <c r="M763" s="16"/>
      <c r="N763" s="68"/>
      <c r="O763" s="68"/>
      <c r="P763" s="16"/>
      <c r="Q763" s="69"/>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c r="AV763" s="16"/>
      <c r="AW763" s="16"/>
      <c r="AX763" s="16"/>
      <c r="AY763" s="16"/>
      <c r="AZ763" s="16"/>
      <c r="BA763" s="16"/>
      <c r="BB763" s="16"/>
      <c r="BC763" s="16"/>
      <c r="BD763" s="16"/>
    </row>
    <row r="764" ht="15.75" customHeight="1">
      <c r="A764" s="73"/>
      <c r="B764" s="16"/>
      <c r="C764" s="67"/>
      <c r="D764" s="68"/>
      <c r="E764" s="16"/>
      <c r="F764" s="16"/>
      <c r="G764" s="68"/>
      <c r="H764" s="16"/>
      <c r="I764" s="16"/>
      <c r="J764" s="68"/>
      <c r="K764" s="68"/>
      <c r="L764" s="16"/>
      <c r="M764" s="16"/>
      <c r="N764" s="68"/>
      <c r="O764" s="68"/>
      <c r="P764" s="16"/>
      <c r="Q764" s="69"/>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c r="AV764" s="16"/>
      <c r="AW764" s="16"/>
      <c r="AX764" s="16"/>
      <c r="AY764" s="16"/>
      <c r="AZ764" s="16"/>
      <c r="BA764" s="16"/>
      <c r="BB764" s="16"/>
      <c r="BC764" s="16"/>
      <c r="BD764" s="16"/>
    </row>
    <row r="765" ht="15.75" customHeight="1">
      <c r="A765" s="73"/>
      <c r="B765" s="16"/>
      <c r="C765" s="67"/>
      <c r="D765" s="68"/>
      <c r="E765" s="16"/>
      <c r="F765" s="16"/>
      <c r="G765" s="68"/>
      <c r="H765" s="16"/>
      <c r="I765" s="16"/>
      <c r="J765" s="68"/>
      <c r="K765" s="68"/>
      <c r="L765" s="16"/>
      <c r="M765" s="16"/>
      <c r="N765" s="68"/>
      <c r="O765" s="68"/>
      <c r="P765" s="16"/>
      <c r="Q765" s="69"/>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c r="AV765" s="16"/>
      <c r="AW765" s="16"/>
      <c r="AX765" s="16"/>
      <c r="AY765" s="16"/>
      <c r="AZ765" s="16"/>
      <c r="BA765" s="16"/>
      <c r="BB765" s="16"/>
      <c r="BC765" s="16"/>
      <c r="BD765" s="16"/>
    </row>
    <row r="766" ht="15.75" customHeight="1">
      <c r="A766" s="73"/>
      <c r="B766" s="16"/>
      <c r="C766" s="67"/>
      <c r="D766" s="68"/>
      <c r="E766" s="16"/>
      <c r="F766" s="16"/>
      <c r="G766" s="68"/>
      <c r="H766" s="16"/>
      <c r="I766" s="16"/>
      <c r="J766" s="68"/>
      <c r="K766" s="68"/>
      <c r="L766" s="16"/>
      <c r="M766" s="16"/>
      <c r="N766" s="68"/>
      <c r="O766" s="68"/>
      <c r="P766" s="16"/>
      <c r="Q766" s="69"/>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c r="AV766" s="16"/>
      <c r="AW766" s="16"/>
      <c r="AX766" s="16"/>
      <c r="AY766" s="16"/>
      <c r="AZ766" s="16"/>
      <c r="BA766" s="16"/>
      <c r="BB766" s="16"/>
      <c r="BC766" s="16"/>
      <c r="BD766" s="16"/>
    </row>
    <row r="767" ht="15.75" customHeight="1">
      <c r="A767" s="73"/>
      <c r="B767" s="16"/>
      <c r="C767" s="67"/>
      <c r="D767" s="68"/>
      <c r="E767" s="16"/>
      <c r="F767" s="16"/>
      <c r="G767" s="68"/>
      <c r="H767" s="16"/>
      <c r="I767" s="16"/>
      <c r="J767" s="68"/>
      <c r="K767" s="68"/>
      <c r="L767" s="16"/>
      <c r="M767" s="16"/>
      <c r="N767" s="68"/>
      <c r="O767" s="68"/>
      <c r="P767" s="16"/>
      <c r="Q767" s="69"/>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c r="AV767" s="16"/>
      <c r="AW767" s="16"/>
      <c r="AX767" s="16"/>
      <c r="AY767" s="16"/>
      <c r="AZ767" s="16"/>
      <c r="BA767" s="16"/>
      <c r="BB767" s="16"/>
      <c r="BC767" s="16"/>
      <c r="BD767" s="16"/>
    </row>
    <row r="768" ht="15.75" customHeight="1">
      <c r="A768" s="73"/>
      <c r="B768" s="16"/>
      <c r="C768" s="67"/>
      <c r="D768" s="68"/>
      <c r="E768" s="16"/>
      <c r="F768" s="16"/>
      <c r="G768" s="68"/>
      <c r="H768" s="16"/>
      <c r="I768" s="16"/>
      <c r="J768" s="68"/>
      <c r="K768" s="68"/>
      <c r="L768" s="16"/>
      <c r="M768" s="16"/>
      <c r="N768" s="68"/>
      <c r="O768" s="68"/>
      <c r="P768" s="16"/>
      <c r="Q768" s="69"/>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c r="AV768" s="16"/>
      <c r="AW768" s="16"/>
      <c r="AX768" s="16"/>
      <c r="AY768" s="16"/>
      <c r="AZ768" s="16"/>
      <c r="BA768" s="16"/>
      <c r="BB768" s="16"/>
      <c r="BC768" s="16"/>
      <c r="BD768" s="16"/>
    </row>
    <row r="769" ht="15.75" customHeight="1">
      <c r="A769" s="73"/>
      <c r="B769" s="16"/>
      <c r="C769" s="67"/>
      <c r="D769" s="68"/>
      <c r="E769" s="16"/>
      <c r="F769" s="16"/>
      <c r="G769" s="68"/>
      <c r="H769" s="16"/>
      <c r="I769" s="16"/>
      <c r="J769" s="68"/>
      <c r="K769" s="68"/>
      <c r="L769" s="16"/>
      <c r="M769" s="16"/>
      <c r="N769" s="68"/>
      <c r="O769" s="68"/>
      <c r="P769" s="16"/>
      <c r="Q769" s="69"/>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c r="AV769" s="16"/>
      <c r="AW769" s="16"/>
      <c r="AX769" s="16"/>
      <c r="AY769" s="16"/>
      <c r="AZ769" s="16"/>
      <c r="BA769" s="16"/>
      <c r="BB769" s="16"/>
      <c r="BC769" s="16"/>
      <c r="BD769" s="16"/>
    </row>
    <row r="770" ht="15.75" customHeight="1">
      <c r="A770" s="73"/>
      <c r="B770" s="16"/>
      <c r="C770" s="67"/>
      <c r="D770" s="68"/>
      <c r="E770" s="16"/>
      <c r="F770" s="16"/>
      <c r="G770" s="68"/>
      <c r="H770" s="16"/>
      <c r="I770" s="16"/>
      <c r="J770" s="68"/>
      <c r="K770" s="68"/>
      <c r="L770" s="16"/>
      <c r="M770" s="16"/>
      <c r="N770" s="68"/>
      <c r="O770" s="68"/>
      <c r="P770" s="16"/>
      <c r="Q770" s="69"/>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c r="AV770" s="16"/>
      <c r="AW770" s="16"/>
      <c r="AX770" s="16"/>
      <c r="AY770" s="16"/>
      <c r="AZ770" s="16"/>
      <c r="BA770" s="16"/>
      <c r="BB770" s="16"/>
      <c r="BC770" s="16"/>
      <c r="BD770" s="16"/>
    </row>
    <row r="771" ht="15.75" customHeight="1">
      <c r="A771" s="73"/>
      <c r="B771" s="16"/>
      <c r="C771" s="67"/>
      <c r="D771" s="68"/>
      <c r="E771" s="16"/>
      <c r="F771" s="16"/>
      <c r="G771" s="68"/>
      <c r="H771" s="16"/>
      <c r="I771" s="16"/>
      <c r="J771" s="68"/>
      <c r="K771" s="68"/>
      <c r="L771" s="16"/>
      <c r="M771" s="16"/>
      <c r="N771" s="68"/>
      <c r="O771" s="68"/>
      <c r="P771" s="16"/>
      <c r="Q771" s="69"/>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c r="AV771" s="16"/>
      <c r="AW771" s="16"/>
      <c r="AX771" s="16"/>
      <c r="AY771" s="16"/>
      <c r="AZ771" s="16"/>
      <c r="BA771" s="16"/>
      <c r="BB771" s="16"/>
      <c r="BC771" s="16"/>
      <c r="BD771" s="16"/>
    </row>
    <row r="772" ht="15.75" customHeight="1">
      <c r="A772" s="73"/>
      <c r="B772" s="16"/>
      <c r="C772" s="67"/>
      <c r="D772" s="68"/>
      <c r="E772" s="16"/>
      <c r="F772" s="16"/>
      <c r="G772" s="68"/>
      <c r="H772" s="16"/>
      <c r="I772" s="16"/>
      <c r="J772" s="68"/>
      <c r="K772" s="68"/>
      <c r="L772" s="16"/>
      <c r="M772" s="16"/>
      <c r="N772" s="68"/>
      <c r="O772" s="68"/>
      <c r="P772" s="16"/>
      <c r="Q772" s="69"/>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c r="AV772" s="16"/>
      <c r="AW772" s="16"/>
      <c r="AX772" s="16"/>
      <c r="AY772" s="16"/>
      <c r="AZ772" s="16"/>
      <c r="BA772" s="16"/>
      <c r="BB772" s="16"/>
      <c r="BC772" s="16"/>
      <c r="BD772" s="16"/>
    </row>
    <row r="773" ht="15.75" customHeight="1">
      <c r="A773" s="73"/>
      <c r="B773" s="16"/>
      <c r="C773" s="67"/>
      <c r="D773" s="68"/>
      <c r="E773" s="16"/>
      <c r="F773" s="16"/>
      <c r="G773" s="68"/>
      <c r="H773" s="16"/>
      <c r="I773" s="16"/>
      <c r="J773" s="68"/>
      <c r="K773" s="68"/>
      <c r="L773" s="16"/>
      <c r="M773" s="16"/>
      <c r="N773" s="68"/>
      <c r="O773" s="68"/>
      <c r="P773" s="16"/>
      <c r="Q773" s="69"/>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c r="AV773" s="16"/>
      <c r="AW773" s="16"/>
      <c r="AX773" s="16"/>
      <c r="AY773" s="16"/>
      <c r="AZ773" s="16"/>
      <c r="BA773" s="16"/>
      <c r="BB773" s="16"/>
      <c r="BC773" s="16"/>
      <c r="BD773" s="16"/>
    </row>
    <row r="774" ht="15.75" customHeight="1">
      <c r="A774" s="73"/>
      <c r="B774" s="16"/>
      <c r="C774" s="67"/>
      <c r="D774" s="68"/>
      <c r="E774" s="16"/>
      <c r="F774" s="16"/>
      <c r="G774" s="68"/>
      <c r="H774" s="16"/>
      <c r="I774" s="16"/>
      <c r="J774" s="68"/>
      <c r="K774" s="68"/>
      <c r="L774" s="16"/>
      <c r="M774" s="16"/>
      <c r="N774" s="68"/>
      <c r="O774" s="68"/>
      <c r="P774" s="16"/>
      <c r="Q774" s="69"/>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c r="AV774" s="16"/>
      <c r="AW774" s="16"/>
      <c r="AX774" s="16"/>
      <c r="AY774" s="16"/>
      <c r="AZ774" s="16"/>
      <c r="BA774" s="16"/>
      <c r="BB774" s="16"/>
      <c r="BC774" s="16"/>
      <c r="BD774" s="16"/>
    </row>
    <row r="775" ht="15.75" customHeight="1">
      <c r="A775" s="73"/>
      <c r="B775" s="16"/>
      <c r="C775" s="67"/>
      <c r="D775" s="68"/>
      <c r="E775" s="16"/>
      <c r="F775" s="16"/>
      <c r="G775" s="68"/>
      <c r="H775" s="16"/>
      <c r="I775" s="16"/>
      <c r="J775" s="68"/>
      <c r="K775" s="68"/>
      <c r="L775" s="16"/>
      <c r="M775" s="16"/>
      <c r="N775" s="68"/>
      <c r="O775" s="68"/>
      <c r="P775" s="16"/>
      <c r="Q775" s="69"/>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c r="AV775" s="16"/>
      <c r="AW775" s="16"/>
      <c r="AX775" s="16"/>
      <c r="AY775" s="16"/>
      <c r="AZ775" s="16"/>
      <c r="BA775" s="16"/>
      <c r="BB775" s="16"/>
      <c r="BC775" s="16"/>
      <c r="BD775" s="16"/>
    </row>
    <row r="776" ht="15.75" customHeight="1">
      <c r="A776" s="73"/>
      <c r="B776" s="16"/>
      <c r="C776" s="67"/>
      <c r="D776" s="68"/>
      <c r="E776" s="16"/>
      <c r="F776" s="16"/>
      <c r="G776" s="68"/>
      <c r="H776" s="16"/>
      <c r="I776" s="16"/>
      <c r="J776" s="68"/>
      <c r="K776" s="68"/>
      <c r="L776" s="16"/>
      <c r="M776" s="16"/>
      <c r="N776" s="68"/>
      <c r="O776" s="68"/>
      <c r="P776" s="16"/>
      <c r="Q776" s="69"/>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c r="AV776" s="16"/>
      <c r="AW776" s="16"/>
      <c r="AX776" s="16"/>
      <c r="AY776" s="16"/>
      <c r="AZ776" s="16"/>
      <c r="BA776" s="16"/>
      <c r="BB776" s="16"/>
      <c r="BC776" s="16"/>
      <c r="BD776" s="16"/>
    </row>
    <row r="777" ht="15.75" customHeight="1">
      <c r="A777" s="73"/>
      <c r="B777" s="16"/>
      <c r="C777" s="67"/>
      <c r="D777" s="68"/>
      <c r="E777" s="16"/>
      <c r="F777" s="16"/>
      <c r="G777" s="68"/>
      <c r="H777" s="16"/>
      <c r="I777" s="16"/>
      <c r="J777" s="68"/>
      <c r="K777" s="68"/>
      <c r="L777" s="16"/>
      <c r="M777" s="16"/>
      <c r="N777" s="68"/>
      <c r="O777" s="68"/>
      <c r="P777" s="16"/>
      <c r="Q777" s="69"/>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c r="AV777" s="16"/>
      <c r="AW777" s="16"/>
      <c r="AX777" s="16"/>
      <c r="AY777" s="16"/>
      <c r="AZ777" s="16"/>
      <c r="BA777" s="16"/>
      <c r="BB777" s="16"/>
      <c r="BC777" s="16"/>
      <c r="BD777" s="16"/>
    </row>
    <row r="778" ht="15.75" customHeight="1">
      <c r="A778" s="73"/>
      <c r="B778" s="16"/>
      <c r="C778" s="67"/>
      <c r="D778" s="68"/>
      <c r="E778" s="16"/>
      <c r="F778" s="16"/>
      <c r="G778" s="68"/>
      <c r="H778" s="16"/>
      <c r="I778" s="16"/>
      <c r="J778" s="68"/>
      <c r="K778" s="68"/>
      <c r="L778" s="16"/>
      <c r="M778" s="16"/>
      <c r="N778" s="68"/>
      <c r="O778" s="68"/>
      <c r="P778" s="16"/>
      <c r="Q778" s="69"/>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c r="AV778" s="16"/>
      <c r="AW778" s="16"/>
      <c r="AX778" s="16"/>
      <c r="AY778" s="16"/>
      <c r="AZ778" s="16"/>
      <c r="BA778" s="16"/>
      <c r="BB778" s="16"/>
      <c r="BC778" s="16"/>
      <c r="BD778" s="16"/>
    </row>
    <row r="779" ht="15.75" customHeight="1">
      <c r="A779" s="73"/>
      <c r="B779" s="16"/>
      <c r="C779" s="67"/>
      <c r="D779" s="68"/>
      <c r="E779" s="16"/>
      <c r="F779" s="16"/>
      <c r="G779" s="68"/>
      <c r="H779" s="16"/>
      <c r="I779" s="16"/>
      <c r="J779" s="68"/>
      <c r="K779" s="68"/>
      <c r="L779" s="16"/>
      <c r="M779" s="16"/>
      <c r="N779" s="68"/>
      <c r="O779" s="68"/>
      <c r="P779" s="16"/>
      <c r="Q779" s="69"/>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c r="AV779" s="16"/>
      <c r="AW779" s="16"/>
      <c r="AX779" s="16"/>
      <c r="AY779" s="16"/>
      <c r="AZ779" s="16"/>
      <c r="BA779" s="16"/>
      <c r="BB779" s="16"/>
      <c r="BC779" s="16"/>
      <c r="BD779" s="16"/>
    </row>
    <row r="780" ht="15.75" customHeight="1">
      <c r="A780" s="73"/>
      <c r="B780" s="16"/>
      <c r="C780" s="67"/>
      <c r="D780" s="68"/>
      <c r="E780" s="16"/>
      <c r="F780" s="16"/>
      <c r="G780" s="68"/>
      <c r="H780" s="16"/>
      <c r="I780" s="16"/>
      <c r="J780" s="68"/>
      <c r="K780" s="68"/>
      <c r="L780" s="16"/>
      <c r="M780" s="16"/>
      <c r="N780" s="68"/>
      <c r="O780" s="68"/>
      <c r="P780" s="16"/>
      <c r="Q780" s="69"/>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c r="AV780" s="16"/>
      <c r="AW780" s="16"/>
      <c r="AX780" s="16"/>
      <c r="AY780" s="16"/>
      <c r="AZ780" s="16"/>
      <c r="BA780" s="16"/>
      <c r="BB780" s="16"/>
      <c r="BC780" s="16"/>
      <c r="BD780" s="16"/>
    </row>
    <row r="781" ht="15.75" customHeight="1">
      <c r="A781" s="73"/>
      <c r="B781" s="16"/>
      <c r="C781" s="67"/>
      <c r="D781" s="68"/>
      <c r="E781" s="16"/>
      <c r="F781" s="16"/>
      <c r="G781" s="68"/>
      <c r="H781" s="16"/>
      <c r="I781" s="16"/>
      <c r="J781" s="68"/>
      <c r="K781" s="68"/>
      <c r="L781" s="16"/>
      <c r="M781" s="16"/>
      <c r="N781" s="68"/>
      <c r="O781" s="68"/>
      <c r="P781" s="16"/>
      <c r="Q781" s="69"/>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c r="AV781" s="16"/>
      <c r="AW781" s="16"/>
      <c r="AX781" s="16"/>
      <c r="AY781" s="16"/>
      <c r="AZ781" s="16"/>
      <c r="BA781" s="16"/>
      <c r="BB781" s="16"/>
      <c r="BC781" s="16"/>
      <c r="BD781" s="16"/>
    </row>
  </sheetData>
  <autoFilter ref="$A$1:$BD$781"/>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C0000"/>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3" width="16.5"/>
    <col customWidth="1" min="4" max="4" width="35.75"/>
    <col customWidth="1" min="5" max="5" width="16.5"/>
    <col customWidth="1" min="6" max="6" width="63.75"/>
    <col customWidth="1" min="7" max="7" width="52.0"/>
    <col customWidth="1" min="8" max="11" width="16.5"/>
    <col customWidth="1" min="12" max="12" width="30.0"/>
    <col customWidth="1" min="13" max="20" width="16.5"/>
    <col customWidth="1" min="21" max="34" width="11.0"/>
    <col customWidth="1" min="35" max="56" width="16.5"/>
  </cols>
  <sheetData>
    <row r="1" ht="15.75" customHeight="1">
      <c r="A1" s="16" t="s">
        <v>0</v>
      </c>
      <c r="B1" s="16" t="s">
        <v>17</v>
      </c>
      <c r="C1" s="67" t="s">
        <v>18</v>
      </c>
      <c r="D1" s="16" t="s">
        <v>3</v>
      </c>
      <c r="E1" s="16" t="s">
        <v>1532</v>
      </c>
      <c r="F1" s="16" t="s">
        <v>1533</v>
      </c>
      <c r="G1" s="16" t="s">
        <v>1534</v>
      </c>
      <c r="H1" s="16" t="s">
        <v>1535</v>
      </c>
      <c r="I1" s="16" t="s">
        <v>1536</v>
      </c>
      <c r="J1" s="16" t="s">
        <v>1537</v>
      </c>
      <c r="K1" s="16" t="s">
        <v>1538</v>
      </c>
      <c r="L1" s="16" t="s">
        <v>148</v>
      </c>
      <c r="M1" s="16" t="s">
        <v>1539</v>
      </c>
      <c r="N1" s="16" t="s">
        <v>7</v>
      </c>
      <c r="O1" s="16" t="s">
        <v>8</v>
      </c>
      <c r="P1" s="16" t="s">
        <v>1540</v>
      </c>
      <c r="Q1" s="16" t="s">
        <v>150</v>
      </c>
      <c r="R1" s="16" t="s">
        <v>1541</v>
      </c>
      <c r="S1" s="16" t="s">
        <v>1542</v>
      </c>
      <c r="T1" s="30" t="s">
        <v>1543</v>
      </c>
      <c r="AI1" s="30"/>
      <c r="AJ1" s="16"/>
      <c r="AK1" s="16"/>
      <c r="AL1" s="16"/>
      <c r="AM1" s="16"/>
      <c r="AN1" s="16"/>
    </row>
    <row r="2" ht="15.75" customHeight="1">
      <c r="A2" s="73">
        <v>44658.518598634255</v>
      </c>
      <c r="B2" s="16" t="s">
        <v>21</v>
      </c>
      <c r="C2" s="67" t="s">
        <v>25</v>
      </c>
      <c r="D2" s="16" t="s">
        <v>44</v>
      </c>
      <c r="E2" s="75" t="s">
        <v>23</v>
      </c>
      <c r="F2" s="16" t="s">
        <v>1544</v>
      </c>
      <c r="G2" s="16" t="s">
        <v>1544</v>
      </c>
      <c r="H2" s="75" t="s">
        <v>34</v>
      </c>
      <c r="I2" s="75" t="s">
        <v>14</v>
      </c>
      <c r="J2" s="16" t="s">
        <v>1545</v>
      </c>
      <c r="K2" s="16" t="s">
        <v>1546</v>
      </c>
      <c r="L2" s="16" t="s">
        <v>1547</v>
      </c>
      <c r="M2" s="16" t="s">
        <v>476</v>
      </c>
      <c r="N2" s="16" t="s">
        <v>15</v>
      </c>
      <c r="O2" s="16" t="s">
        <v>15</v>
      </c>
      <c r="P2" s="16" t="s">
        <v>263</v>
      </c>
      <c r="Q2" s="16" t="s">
        <v>1548</v>
      </c>
      <c r="R2" s="16" t="s">
        <v>175</v>
      </c>
      <c r="S2" s="16" t="s">
        <v>1549</v>
      </c>
      <c r="T2" s="16"/>
      <c r="AI2" s="16"/>
      <c r="AJ2" s="16"/>
      <c r="AK2" s="16"/>
      <c r="AL2" s="16"/>
      <c r="AM2" s="16"/>
      <c r="AN2" s="16"/>
    </row>
    <row r="3" ht="15.75" customHeight="1">
      <c r="A3" s="73">
        <v>44658.52153835648</v>
      </c>
      <c r="B3" s="16" t="s">
        <v>9</v>
      </c>
      <c r="C3" s="67" t="s">
        <v>25</v>
      </c>
      <c r="D3" s="16" t="s">
        <v>62</v>
      </c>
      <c r="E3" s="75" t="s">
        <v>34</v>
      </c>
      <c r="F3" s="16" t="s">
        <v>1550</v>
      </c>
      <c r="G3" s="16" t="s">
        <v>1551</v>
      </c>
      <c r="H3" s="75" t="s">
        <v>34</v>
      </c>
      <c r="I3" s="75" t="s">
        <v>14</v>
      </c>
      <c r="J3" s="16" t="s">
        <v>1552</v>
      </c>
      <c r="K3" s="16" t="s">
        <v>1553</v>
      </c>
      <c r="L3" s="16" t="s">
        <v>1554</v>
      </c>
      <c r="M3" s="16" t="s">
        <v>1555</v>
      </c>
      <c r="N3" s="16" t="s">
        <v>15</v>
      </c>
      <c r="O3" s="16" t="s">
        <v>16</v>
      </c>
      <c r="P3" s="16" t="s">
        <v>860</v>
      </c>
      <c r="Q3" s="16" t="s">
        <v>1556</v>
      </c>
      <c r="R3" s="16" t="s">
        <v>16</v>
      </c>
      <c r="S3" s="30"/>
      <c r="T3" s="16" t="s">
        <v>1557</v>
      </c>
      <c r="AI3" s="16"/>
      <c r="AJ3" s="16"/>
      <c r="AK3" s="16"/>
      <c r="AL3" s="16"/>
      <c r="AM3" s="16"/>
      <c r="AN3" s="16"/>
    </row>
    <row r="4" ht="15.75" customHeight="1">
      <c r="A4" s="73">
        <v>44658.55280420139</v>
      </c>
      <c r="B4" s="16" t="s">
        <v>9</v>
      </c>
      <c r="C4" s="67" t="s">
        <v>25</v>
      </c>
      <c r="D4" s="16" t="s">
        <v>11</v>
      </c>
      <c r="E4" s="75" t="s">
        <v>34</v>
      </c>
      <c r="F4" s="16" t="s">
        <v>1558</v>
      </c>
      <c r="G4" s="16" t="s">
        <v>225</v>
      </c>
      <c r="H4" s="75" t="s">
        <v>14</v>
      </c>
      <c r="I4" s="75" t="s">
        <v>14</v>
      </c>
      <c r="J4" s="16" t="s">
        <v>1559</v>
      </c>
      <c r="K4" s="16" t="s">
        <v>1560</v>
      </c>
      <c r="L4" s="16" t="s">
        <v>617</v>
      </c>
      <c r="M4" s="16" t="s">
        <v>646</v>
      </c>
      <c r="N4" s="16" t="s">
        <v>16</v>
      </c>
      <c r="O4" s="16" t="s">
        <v>15</v>
      </c>
      <c r="P4" s="16" t="s">
        <v>263</v>
      </c>
      <c r="Q4" s="16" t="s">
        <v>617</v>
      </c>
      <c r="R4" s="16" t="s">
        <v>175</v>
      </c>
      <c r="S4" s="30" t="s">
        <v>225</v>
      </c>
      <c r="T4" s="16"/>
      <c r="AI4" s="16"/>
      <c r="AJ4" s="16"/>
      <c r="AK4" s="16"/>
      <c r="AL4" s="16"/>
      <c r="AM4" s="16"/>
      <c r="AN4" s="16"/>
    </row>
    <row r="5" ht="15.75" customHeight="1">
      <c r="A5" s="73">
        <v>44665.43288128472</v>
      </c>
      <c r="B5" s="16" t="s">
        <v>9</v>
      </c>
      <c r="C5" s="67" t="s">
        <v>25</v>
      </c>
      <c r="D5" s="16" t="s">
        <v>30</v>
      </c>
      <c r="E5" s="26">
        <v>0.0</v>
      </c>
      <c r="F5" s="16" t="s">
        <v>1561</v>
      </c>
      <c r="G5" s="16" t="s">
        <v>1562</v>
      </c>
      <c r="H5" s="75" t="s">
        <v>23</v>
      </c>
      <c r="I5" s="16" t="s">
        <v>13</v>
      </c>
      <c r="J5" s="16" t="s">
        <v>1563</v>
      </c>
      <c r="K5" s="16" t="s">
        <v>1564</v>
      </c>
      <c r="L5" s="16" t="s">
        <v>890</v>
      </c>
      <c r="M5" s="16" t="s">
        <v>1565</v>
      </c>
      <c r="N5" s="16" t="s">
        <v>16</v>
      </c>
      <c r="O5" s="16" t="s">
        <v>15</v>
      </c>
      <c r="P5" s="16" t="s">
        <v>552</v>
      </c>
      <c r="Q5" s="16" t="s">
        <v>1566</v>
      </c>
      <c r="R5" s="16" t="s">
        <v>16</v>
      </c>
      <c r="S5" s="16"/>
      <c r="T5" s="16" t="s">
        <v>1567</v>
      </c>
      <c r="AI5" s="16"/>
      <c r="AJ5" s="16"/>
      <c r="AK5" s="16"/>
      <c r="AL5" s="16"/>
      <c r="AM5" s="16"/>
      <c r="AN5" s="16"/>
    </row>
    <row r="6" ht="15.75" customHeight="1">
      <c r="A6" s="73">
        <v>44665.44410033565</v>
      </c>
      <c r="B6" s="16" t="s">
        <v>9</v>
      </c>
      <c r="C6" s="67" t="s">
        <v>25</v>
      </c>
      <c r="D6" s="16" t="s">
        <v>11</v>
      </c>
      <c r="E6" s="16" t="s">
        <v>13</v>
      </c>
      <c r="F6" s="16" t="s">
        <v>1568</v>
      </c>
      <c r="G6" s="16" t="s">
        <v>1569</v>
      </c>
      <c r="H6" s="16" t="s">
        <v>13</v>
      </c>
      <c r="I6" s="16" t="s">
        <v>13</v>
      </c>
      <c r="J6" s="16" t="s">
        <v>1570</v>
      </c>
      <c r="K6" s="16" t="s">
        <v>1571</v>
      </c>
      <c r="L6" s="16" t="s">
        <v>1572</v>
      </c>
      <c r="M6" s="16" t="s">
        <v>1573</v>
      </c>
      <c r="N6" s="16" t="s">
        <v>24</v>
      </c>
      <c r="O6" s="16" t="s">
        <v>15</v>
      </c>
      <c r="P6" s="16" t="s">
        <v>178</v>
      </c>
      <c r="Q6" s="16" t="s">
        <v>1574</v>
      </c>
      <c r="R6" s="16" t="s">
        <v>15</v>
      </c>
      <c r="S6" s="16" t="s">
        <v>1549</v>
      </c>
      <c r="T6" s="16"/>
      <c r="AI6" s="16"/>
      <c r="AJ6" s="16"/>
      <c r="AK6" s="16"/>
      <c r="AL6" s="16"/>
      <c r="AM6" s="16"/>
      <c r="AN6" s="16"/>
    </row>
    <row r="7" ht="15.75" customHeight="1">
      <c r="A7" s="73">
        <v>44665.58575381944</v>
      </c>
      <c r="B7" s="16" t="s">
        <v>9</v>
      </c>
      <c r="C7" s="67" t="s">
        <v>25</v>
      </c>
      <c r="D7" s="16" t="s">
        <v>30</v>
      </c>
      <c r="E7" s="26">
        <v>0.0</v>
      </c>
      <c r="F7" s="16" t="s">
        <v>1575</v>
      </c>
      <c r="G7" s="16" t="s">
        <v>1576</v>
      </c>
      <c r="H7" s="75" t="s">
        <v>23</v>
      </c>
      <c r="I7" s="75" t="s">
        <v>41</v>
      </c>
      <c r="J7" s="16" t="s">
        <v>1577</v>
      </c>
      <c r="K7" s="16" t="s">
        <v>1560</v>
      </c>
      <c r="L7" s="16" t="s">
        <v>1578</v>
      </c>
      <c r="M7" s="16" t="s">
        <v>1579</v>
      </c>
      <c r="N7" s="16" t="s">
        <v>24</v>
      </c>
      <c r="O7" s="16" t="s">
        <v>15</v>
      </c>
      <c r="P7" s="16" t="s">
        <v>240</v>
      </c>
      <c r="Q7" s="16" t="s">
        <v>1580</v>
      </c>
      <c r="R7" s="16" t="s">
        <v>16</v>
      </c>
      <c r="S7" s="16"/>
      <c r="T7" s="30" t="s">
        <v>1557</v>
      </c>
      <c r="AI7" s="30"/>
      <c r="AJ7" s="30"/>
      <c r="AK7" s="30"/>
      <c r="AL7" s="16"/>
      <c r="AM7" s="16"/>
      <c r="AN7" s="16"/>
    </row>
    <row r="8" ht="15.75" customHeight="1">
      <c r="A8" s="73">
        <v>44670.42706378472</v>
      </c>
      <c r="B8" s="16" t="s">
        <v>9</v>
      </c>
      <c r="C8" s="67" t="s">
        <v>25</v>
      </c>
      <c r="D8" s="16" t="s">
        <v>30</v>
      </c>
      <c r="E8" s="26">
        <v>0.0</v>
      </c>
      <c r="F8" s="16" t="s">
        <v>1581</v>
      </c>
      <c r="G8" s="16" t="s">
        <v>1582</v>
      </c>
      <c r="H8" s="75" t="s">
        <v>23</v>
      </c>
      <c r="I8" s="75" t="s">
        <v>14</v>
      </c>
      <c r="J8" s="16" t="s">
        <v>1583</v>
      </c>
      <c r="K8" s="16" t="s">
        <v>1571</v>
      </c>
      <c r="L8" s="16" t="s">
        <v>1584</v>
      </c>
      <c r="M8" s="16" t="s">
        <v>1585</v>
      </c>
      <c r="N8" s="16" t="s">
        <v>15</v>
      </c>
      <c r="O8" s="16" t="s">
        <v>15</v>
      </c>
      <c r="P8" s="16" t="s">
        <v>202</v>
      </c>
      <c r="Q8" s="16" t="s">
        <v>225</v>
      </c>
      <c r="R8" s="16" t="s">
        <v>175</v>
      </c>
      <c r="S8" s="16" t="s">
        <v>1549</v>
      </c>
      <c r="T8" s="16"/>
      <c r="AI8" s="16"/>
      <c r="AJ8" s="16"/>
      <c r="AK8" s="16"/>
      <c r="AL8" s="16"/>
      <c r="AM8" s="16"/>
      <c r="AN8" s="16"/>
    </row>
    <row r="9" ht="15.75" customHeight="1">
      <c r="A9" s="73">
        <v>44670.43265342593</v>
      </c>
      <c r="B9" s="16" t="s">
        <v>21</v>
      </c>
      <c r="C9" s="67" t="s">
        <v>25</v>
      </c>
      <c r="D9" s="16" t="s">
        <v>11</v>
      </c>
      <c r="E9" s="16" t="s">
        <v>13</v>
      </c>
      <c r="F9" s="16" t="s">
        <v>1586</v>
      </c>
      <c r="G9" s="16" t="s">
        <v>1587</v>
      </c>
      <c r="H9" s="16" t="s">
        <v>13</v>
      </c>
      <c r="I9" s="75" t="s">
        <v>23</v>
      </c>
      <c r="J9" s="16" t="s">
        <v>1588</v>
      </c>
      <c r="K9" s="16" t="s">
        <v>1589</v>
      </c>
      <c r="L9" s="16" t="s">
        <v>471</v>
      </c>
      <c r="M9" s="16" t="s">
        <v>1590</v>
      </c>
      <c r="N9" s="16" t="s">
        <v>16</v>
      </c>
      <c r="O9" s="16" t="s">
        <v>15</v>
      </c>
      <c r="P9" s="16" t="s">
        <v>302</v>
      </c>
      <c r="Q9" s="16" t="s">
        <v>935</v>
      </c>
      <c r="R9" s="16" t="s">
        <v>16</v>
      </c>
      <c r="S9" s="16"/>
      <c r="T9" s="16" t="s">
        <v>1591</v>
      </c>
      <c r="AI9" s="16"/>
      <c r="AJ9" s="16"/>
      <c r="AK9" s="16"/>
      <c r="AL9" s="16"/>
      <c r="AM9" s="16"/>
      <c r="AN9" s="16"/>
    </row>
    <row r="10" ht="15.75" customHeight="1">
      <c r="A10" s="73">
        <v>44670.4433458912</v>
      </c>
      <c r="B10" s="16" t="s">
        <v>9</v>
      </c>
      <c r="C10" s="67" t="s">
        <v>25</v>
      </c>
      <c r="D10" s="16" t="s">
        <v>30</v>
      </c>
      <c r="E10" s="75" t="s">
        <v>23</v>
      </c>
      <c r="F10" s="16" t="s">
        <v>1592</v>
      </c>
      <c r="G10" s="16" t="s">
        <v>1593</v>
      </c>
      <c r="H10" s="75" t="s">
        <v>34</v>
      </c>
      <c r="I10" s="75" t="s">
        <v>41</v>
      </c>
      <c r="J10" s="16" t="s">
        <v>1594</v>
      </c>
      <c r="K10" s="16" t="s">
        <v>1595</v>
      </c>
      <c r="L10" s="16" t="s">
        <v>1596</v>
      </c>
      <c r="M10" s="16" t="s">
        <v>1597</v>
      </c>
      <c r="N10" s="16" t="s">
        <v>16</v>
      </c>
      <c r="O10" s="16" t="s">
        <v>16</v>
      </c>
      <c r="P10" s="16" t="s">
        <v>1598</v>
      </c>
      <c r="Q10" s="16" t="s">
        <v>1599</v>
      </c>
      <c r="R10" s="16" t="s">
        <v>175</v>
      </c>
      <c r="S10" s="16" t="s">
        <v>1600</v>
      </c>
      <c r="T10" s="30"/>
      <c r="AI10" s="16"/>
      <c r="AJ10" s="16"/>
      <c r="AK10" s="16"/>
      <c r="AL10" s="16"/>
      <c r="AM10" s="16"/>
      <c r="AN10" s="16"/>
    </row>
    <row r="11" ht="15.75" customHeight="1">
      <c r="A11" s="73">
        <v>44670.50778112268</v>
      </c>
      <c r="B11" s="16" t="s">
        <v>9</v>
      </c>
      <c r="C11" s="67" t="s">
        <v>25</v>
      </c>
      <c r="D11" s="16" t="s">
        <v>11</v>
      </c>
      <c r="E11" s="75" t="s">
        <v>23</v>
      </c>
      <c r="F11" s="16" t="s">
        <v>1601</v>
      </c>
      <c r="G11" s="16" t="s">
        <v>1602</v>
      </c>
      <c r="H11" s="75" t="s">
        <v>14</v>
      </c>
      <c r="I11" s="16" t="s">
        <v>13</v>
      </c>
      <c r="J11" s="16" t="s">
        <v>1545</v>
      </c>
      <c r="K11" s="16" t="s">
        <v>1560</v>
      </c>
      <c r="L11" s="16" t="s">
        <v>1603</v>
      </c>
      <c r="M11" s="16" t="s">
        <v>1604</v>
      </c>
      <c r="N11" s="16" t="s">
        <v>24</v>
      </c>
      <c r="O11" s="16" t="s">
        <v>16</v>
      </c>
      <c r="P11" s="16" t="s">
        <v>194</v>
      </c>
      <c r="Q11" s="16" t="s">
        <v>1605</v>
      </c>
      <c r="R11" s="16" t="s">
        <v>15</v>
      </c>
      <c r="S11" s="30" t="s">
        <v>1549</v>
      </c>
      <c r="T11" s="16"/>
      <c r="AI11" s="16"/>
      <c r="AJ11" s="16"/>
      <c r="AK11" s="16"/>
      <c r="AL11" s="16"/>
      <c r="AM11" s="16"/>
      <c r="AN11" s="16"/>
    </row>
    <row r="12" ht="15.75" customHeight="1">
      <c r="A12" s="73">
        <v>44670.54043287037</v>
      </c>
      <c r="B12" s="16" t="s">
        <v>21</v>
      </c>
      <c r="C12" s="67" t="s">
        <v>25</v>
      </c>
      <c r="D12" s="16" t="s">
        <v>11</v>
      </c>
      <c r="E12" s="75" t="s">
        <v>34</v>
      </c>
      <c r="F12" s="16" t="s">
        <v>1606</v>
      </c>
      <c r="G12" s="16" t="s">
        <v>1606</v>
      </c>
      <c r="H12" s="75" t="s">
        <v>34</v>
      </c>
      <c r="I12" s="75" t="s">
        <v>41</v>
      </c>
      <c r="J12" s="16" t="s">
        <v>1607</v>
      </c>
      <c r="K12" s="16" t="s">
        <v>1589</v>
      </c>
      <c r="L12" s="16" t="s">
        <v>611</v>
      </c>
      <c r="M12" s="16" t="s">
        <v>1608</v>
      </c>
      <c r="N12" s="16" t="s">
        <v>24</v>
      </c>
      <c r="O12" s="16" t="s">
        <v>16</v>
      </c>
      <c r="P12" s="16" t="s">
        <v>178</v>
      </c>
      <c r="Q12" s="16" t="s">
        <v>1609</v>
      </c>
      <c r="R12" s="16" t="s">
        <v>175</v>
      </c>
      <c r="S12" s="16" t="s">
        <v>1610</v>
      </c>
      <c r="T12" s="16"/>
      <c r="AI12" s="16"/>
      <c r="AJ12" s="16"/>
      <c r="AK12" s="16"/>
      <c r="AL12" s="16"/>
      <c r="AM12" s="16"/>
      <c r="AN12" s="16"/>
    </row>
    <row r="13" ht="15.75" customHeight="1">
      <c r="A13" s="73">
        <v>44670.54418258102</v>
      </c>
      <c r="B13" s="16" t="s">
        <v>9</v>
      </c>
      <c r="C13" s="67" t="s">
        <v>25</v>
      </c>
      <c r="D13" s="16" t="s">
        <v>30</v>
      </c>
      <c r="E13" s="26">
        <v>0.0</v>
      </c>
      <c r="F13" s="16" t="s">
        <v>1611</v>
      </c>
      <c r="G13" s="16" t="s">
        <v>1611</v>
      </c>
      <c r="H13" s="75" t="s">
        <v>34</v>
      </c>
      <c r="I13" s="75" t="s">
        <v>41</v>
      </c>
      <c r="J13" s="16" t="s">
        <v>1563</v>
      </c>
      <c r="K13" s="16" t="s">
        <v>1546</v>
      </c>
      <c r="L13" s="16" t="s">
        <v>1612</v>
      </c>
      <c r="M13" s="16" t="s">
        <v>1613</v>
      </c>
      <c r="N13" s="16" t="s">
        <v>24</v>
      </c>
      <c r="O13" s="16" t="s">
        <v>16</v>
      </c>
      <c r="P13" s="16" t="s">
        <v>851</v>
      </c>
      <c r="Q13" s="16" t="s">
        <v>1614</v>
      </c>
      <c r="R13" s="16" t="s">
        <v>16</v>
      </c>
      <c r="S13" s="30"/>
      <c r="T13" s="16" t="s">
        <v>1557</v>
      </c>
      <c r="AI13" s="16"/>
      <c r="AJ13" s="16"/>
      <c r="AK13" s="16"/>
      <c r="AL13" s="16"/>
      <c r="AM13" s="16"/>
      <c r="AN13" s="16"/>
    </row>
    <row r="14" ht="15.75" customHeight="1">
      <c r="A14" s="73">
        <v>44670.60543065972</v>
      </c>
      <c r="B14" s="16" t="s">
        <v>21</v>
      </c>
      <c r="C14" s="67" t="s">
        <v>25</v>
      </c>
      <c r="D14" s="16" t="s">
        <v>11</v>
      </c>
      <c r="E14" s="26">
        <v>0.0</v>
      </c>
      <c r="F14" s="16" t="s">
        <v>1615</v>
      </c>
      <c r="G14" s="16" t="s">
        <v>1611</v>
      </c>
      <c r="H14" s="16" t="s">
        <v>13</v>
      </c>
      <c r="I14" s="75" t="s">
        <v>14</v>
      </c>
      <c r="J14" s="16" t="s">
        <v>1616</v>
      </c>
      <c r="K14" s="16" t="s">
        <v>1571</v>
      </c>
      <c r="L14" s="16" t="s">
        <v>1617</v>
      </c>
      <c r="M14" s="16" t="s">
        <v>1618</v>
      </c>
      <c r="N14" s="16" t="s">
        <v>16</v>
      </c>
      <c r="O14" s="16" t="s">
        <v>16</v>
      </c>
      <c r="P14" s="16" t="s">
        <v>178</v>
      </c>
      <c r="Q14" s="16" t="s">
        <v>1619</v>
      </c>
      <c r="R14" s="16" t="s">
        <v>15</v>
      </c>
      <c r="S14" s="16" t="s">
        <v>1620</v>
      </c>
      <c r="T14" s="30"/>
      <c r="AI14" s="30"/>
      <c r="AJ14" s="30"/>
      <c r="AK14" s="30"/>
      <c r="AL14" s="16"/>
      <c r="AM14" s="16"/>
      <c r="AN14" s="16"/>
    </row>
    <row r="15" ht="15.75" customHeight="1">
      <c r="A15" s="73">
        <v>44670.64612186342</v>
      </c>
      <c r="B15" s="16" t="s">
        <v>9</v>
      </c>
      <c r="C15" s="67" t="s">
        <v>25</v>
      </c>
      <c r="D15" s="16" t="s">
        <v>1621</v>
      </c>
      <c r="E15" s="26">
        <v>0.0</v>
      </c>
      <c r="F15" s="16" t="s">
        <v>1622</v>
      </c>
      <c r="G15" s="16" t="s">
        <v>1623</v>
      </c>
      <c r="H15" s="26">
        <v>0.0</v>
      </c>
      <c r="I15" s="75" t="s">
        <v>23</v>
      </c>
      <c r="J15" s="16" t="s">
        <v>1563</v>
      </c>
      <c r="K15" s="16" t="s">
        <v>1624</v>
      </c>
      <c r="L15" s="16" t="s">
        <v>1625</v>
      </c>
      <c r="M15" s="16" t="s">
        <v>1626</v>
      </c>
      <c r="N15" s="16" t="s">
        <v>15</v>
      </c>
      <c r="O15" s="16" t="s">
        <v>15</v>
      </c>
      <c r="P15" s="16" t="s">
        <v>387</v>
      </c>
      <c r="Q15" s="16" t="s">
        <v>1627</v>
      </c>
      <c r="R15" s="16" t="s">
        <v>175</v>
      </c>
      <c r="S15" s="16" t="s">
        <v>1628</v>
      </c>
      <c r="T15" s="16"/>
      <c r="AI15" s="16"/>
      <c r="AJ15" s="16"/>
      <c r="AK15" s="16"/>
      <c r="AL15" s="16"/>
      <c r="AM15" s="16"/>
      <c r="AN15" s="16"/>
    </row>
    <row r="16" ht="15.75" customHeight="1">
      <c r="A16" s="73">
        <v>44670.67553597222</v>
      </c>
      <c r="B16" s="16" t="s">
        <v>9</v>
      </c>
      <c r="C16" s="67" t="s">
        <v>25</v>
      </c>
      <c r="D16" s="16" t="s">
        <v>11</v>
      </c>
      <c r="E16" s="75" t="s">
        <v>34</v>
      </c>
      <c r="F16" s="16" t="s">
        <v>1629</v>
      </c>
      <c r="G16" s="16" t="s">
        <v>1630</v>
      </c>
      <c r="H16" s="75" t="s">
        <v>23</v>
      </c>
      <c r="I16" s="75" t="s">
        <v>41</v>
      </c>
      <c r="J16" s="16" t="s">
        <v>1631</v>
      </c>
      <c r="K16" s="16" t="s">
        <v>1632</v>
      </c>
      <c r="L16" s="16" t="s">
        <v>1633</v>
      </c>
      <c r="M16" s="16" t="s">
        <v>1634</v>
      </c>
      <c r="N16" s="16" t="s">
        <v>24</v>
      </c>
      <c r="O16" s="16" t="s">
        <v>16</v>
      </c>
      <c r="P16" s="16" t="s">
        <v>1635</v>
      </c>
      <c r="Q16" s="16" t="s">
        <v>1636</v>
      </c>
      <c r="R16" s="16" t="s">
        <v>16</v>
      </c>
      <c r="S16" s="30"/>
      <c r="T16" s="16" t="s">
        <v>1637</v>
      </c>
      <c r="AI16" s="16"/>
      <c r="AJ16" s="16"/>
      <c r="AK16" s="16"/>
      <c r="AL16" s="16"/>
      <c r="AM16" s="16"/>
      <c r="AN16" s="16"/>
    </row>
    <row r="17" ht="15.75" customHeight="1">
      <c r="A17" s="73">
        <v>44663.75979413194</v>
      </c>
      <c r="B17" s="16" t="s">
        <v>21</v>
      </c>
      <c r="C17" s="67" t="s">
        <v>25</v>
      </c>
      <c r="D17" s="16" t="s">
        <v>30</v>
      </c>
      <c r="E17" s="26">
        <v>0.0</v>
      </c>
      <c r="F17" s="16" t="s">
        <v>1638</v>
      </c>
      <c r="G17" s="16" t="s">
        <v>1639</v>
      </c>
      <c r="H17" s="75" t="s">
        <v>23</v>
      </c>
      <c r="I17" s="16" t="s">
        <v>13</v>
      </c>
      <c r="J17" s="16" t="s">
        <v>1552</v>
      </c>
      <c r="K17" s="16" t="s">
        <v>1640</v>
      </c>
      <c r="L17" s="16" t="s">
        <v>1641</v>
      </c>
      <c r="M17" s="16" t="s">
        <v>1642</v>
      </c>
      <c r="N17" s="16" t="s">
        <v>16</v>
      </c>
      <c r="O17" s="16" t="s">
        <v>15</v>
      </c>
      <c r="P17" s="16" t="s">
        <v>194</v>
      </c>
      <c r="Q17" s="16" t="s">
        <v>1643</v>
      </c>
      <c r="R17" s="16" t="s">
        <v>16</v>
      </c>
      <c r="S17" s="16"/>
      <c r="T17" s="16" t="s">
        <v>1557</v>
      </c>
      <c r="AI17" s="16"/>
      <c r="AJ17" s="16"/>
      <c r="AK17" s="16"/>
      <c r="AL17" s="16"/>
      <c r="AM17" s="16"/>
      <c r="AN17" s="16"/>
    </row>
    <row r="18" ht="15.75" customHeight="1">
      <c r="A18" s="73">
        <v>44665.41977578704</v>
      </c>
      <c r="B18" s="16" t="s">
        <v>9</v>
      </c>
      <c r="C18" s="67" t="s">
        <v>25</v>
      </c>
      <c r="D18" s="16" t="s">
        <v>1644</v>
      </c>
      <c r="E18" s="75" t="s">
        <v>14</v>
      </c>
      <c r="F18" s="16" t="s">
        <v>1645</v>
      </c>
      <c r="G18" s="16" t="s">
        <v>1646</v>
      </c>
      <c r="H18" s="75" t="s">
        <v>14</v>
      </c>
      <c r="I18" s="16" t="s">
        <v>13</v>
      </c>
      <c r="J18" s="16" t="s">
        <v>1570</v>
      </c>
      <c r="K18" s="16" t="s">
        <v>1546</v>
      </c>
      <c r="L18" s="16" t="s">
        <v>1647</v>
      </c>
      <c r="M18" s="16" t="s">
        <v>1648</v>
      </c>
      <c r="N18" s="16" t="s">
        <v>15</v>
      </c>
      <c r="O18" s="16" t="s">
        <v>15</v>
      </c>
      <c r="P18" s="16" t="s">
        <v>1649</v>
      </c>
      <c r="Q18" s="16" t="s">
        <v>1650</v>
      </c>
      <c r="R18" s="16" t="s">
        <v>175</v>
      </c>
      <c r="S18" s="16" t="s">
        <v>476</v>
      </c>
      <c r="T18" s="30"/>
      <c r="AI18" s="30"/>
      <c r="AJ18" s="16"/>
      <c r="AK18" s="16"/>
      <c r="AL18" s="16"/>
      <c r="AM18" s="16"/>
      <c r="AN18" s="16"/>
    </row>
    <row r="19" ht="15.75" customHeight="1">
      <c r="A19" s="73">
        <v>44662.493056990745</v>
      </c>
      <c r="B19" s="16" t="s">
        <v>35</v>
      </c>
      <c r="C19" s="67" t="s">
        <v>25</v>
      </c>
      <c r="D19" s="16" t="s">
        <v>94</v>
      </c>
      <c r="E19" s="16" t="s">
        <v>13</v>
      </c>
      <c r="F19" s="16" t="s">
        <v>953</v>
      </c>
      <c r="G19" s="16" t="s">
        <v>1651</v>
      </c>
      <c r="H19" s="75" t="s">
        <v>14</v>
      </c>
      <c r="I19" s="75" t="s">
        <v>41</v>
      </c>
      <c r="J19" s="16" t="s">
        <v>1652</v>
      </c>
      <c r="K19" s="16" t="s">
        <v>1640</v>
      </c>
      <c r="L19" s="16" t="s">
        <v>1653</v>
      </c>
      <c r="M19" s="16" t="s">
        <v>1654</v>
      </c>
      <c r="N19" s="16" t="s">
        <v>16</v>
      </c>
      <c r="O19" s="16" t="s">
        <v>16</v>
      </c>
      <c r="P19" s="16" t="s">
        <v>263</v>
      </c>
      <c r="Q19" s="16" t="s">
        <v>1655</v>
      </c>
      <c r="R19" s="16" t="s">
        <v>16</v>
      </c>
      <c r="S19" s="16"/>
      <c r="T19" s="16" t="s">
        <v>1656</v>
      </c>
      <c r="AI19" s="16"/>
      <c r="AJ19" s="16"/>
      <c r="AK19" s="16"/>
      <c r="AL19" s="16"/>
      <c r="AM19" s="16"/>
      <c r="AN19" s="16"/>
    </row>
    <row r="20" ht="15.75" customHeight="1">
      <c r="A20" s="73">
        <v>44663.59961508102</v>
      </c>
      <c r="B20" s="16" t="s">
        <v>9</v>
      </c>
      <c r="C20" s="67" t="s">
        <v>25</v>
      </c>
      <c r="D20" s="16" t="s">
        <v>11</v>
      </c>
      <c r="E20" s="26">
        <v>0.0</v>
      </c>
      <c r="F20" s="16" t="s">
        <v>1657</v>
      </c>
      <c r="G20" s="16" t="s">
        <v>1658</v>
      </c>
      <c r="H20" s="75" t="s">
        <v>23</v>
      </c>
      <c r="I20" s="16" t="s">
        <v>13</v>
      </c>
      <c r="J20" s="16" t="s">
        <v>1659</v>
      </c>
      <c r="K20" s="16" t="s">
        <v>1560</v>
      </c>
      <c r="L20" s="16" t="s">
        <v>1660</v>
      </c>
      <c r="M20" s="16" t="s">
        <v>1618</v>
      </c>
      <c r="N20" s="16" t="s">
        <v>16</v>
      </c>
      <c r="O20" s="16" t="s">
        <v>16</v>
      </c>
      <c r="P20" s="16" t="s">
        <v>202</v>
      </c>
      <c r="Q20" s="16" t="s">
        <v>935</v>
      </c>
      <c r="R20" s="16" t="s">
        <v>16</v>
      </c>
      <c r="S20" s="30"/>
      <c r="T20" s="16" t="s">
        <v>1661</v>
      </c>
      <c r="AI20" s="16"/>
      <c r="AJ20" s="16"/>
      <c r="AK20" s="16"/>
      <c r="AL20" s="16"/>
      <c r="AM20" s="16"/>
      <c r="AN20" s="16"/>
    </row>
    <row r="21" ht="15.75" customHeight="1">
      <c r="A21" s="73">
        <v>44663.60478728009</v>
      </c>
      <c r="B21" s="16" t="s">
        <v>21</v>
      </c>
      <c r="C21" s="67" t="s">
        <v>25</v>
      </c>
      <c r="D21" s="16" t="s">
        <v>11</v>
      </c>
      <c r="E21" s="16" t="s">
        <v>13</v>
      </c>
      <c r="F21" s="16" t="s">
        <v>1662</v>
      </c>
      <c r="G21" s="16" t="s">
        <v>1663</v>
      </c>
      <c r="H21" s="16" t="s">
        <v>13</v>
      </c>
      <c r="I21" s="75" t="s">
        <v>41</v>
      </c>
      <c r="J21" s="16" t="s">
        <v>1664</v>
      </c>
      <c r="K21" s="16" t="s">
        <v>1560</v>
      </c>
      <c r="L21" s="16" t="s">
        <v>1665</v>
      </c>
      <c r="M21" s="16" t="s">
        <v>1666</v>
      </c>
      <c r="N21" s="16" t="s">
        <v>16</v>
      </c>
      <c r="O21" s="16" t="s">
        <v>15</v>
      </c>
      <c r="P21" s="16" t="s">
        <v>263</v>
      </c>
      <c r="Q21" s="16" t="s">
        <v>1667</v>
      </c>
      <c r="R21" s="16" t="s">
        <v>175</v>
      </c>
      <c r="S21" s="16" t="s">
        <v>1668</v>
      </c>
      <c r="T21" s="16"/>
      <c r="AI21" s="16"/>
      <c r="AJ21" s="16"/>
      <c r="AK21" s="16"/>
      <c r="AL21" s="16"/>
      <c r="AM21" s="16"/>
      <c r="AN21" s="16"/>
    </row>
    <row r="22" ht="15.75" customHeight="1">
      <c r="A22" s="73">
        <v>44663.605341793984</v>
      </c>
      <c r="B22" s="16" t="s">
        <v>9</v>
      </c>
      <c r="C22" s="67" t="s">
        <v>25</v>
      </c>
      <c r="D22" s="16" t="s">
        <v>30</v>
      </c>
      <c r="E22" s="26">
        <v>0.0</v>
      </c>
      <c r="F22" s="16" t="s">
        <v>1669</v>
      </c>
      <c r="G22" s="16" t="s">
        <v>435</v>
      </c>
      <c r="H22" s="75" t="s">
        <v>34</v>
      </c>
      <c r="I22" s="16" t="s">
        <v>13</v>
      </c>
      <c r="J22" s="16" t="s">
        <v>1670</v>
      </c>
      <c r="K22" s="16" t="s">
        <v>1671</v>
      </c>
      <c r="L22" s="16" t="s">
        <v>907</v>
      </c>
      <c r="M22" s="16" t="s">
        <v>1672</v>
      </c>
      <c r="N22" s="16" t="s">
        <v>16</v>
      </c>
      <c r="O22" s="16" t="s">
        <v>16</v>
      </c>
      <c r="P22" s="16" t="s">
        <v>552</v>
      </c>
      <c r="Q22" s="16" t="s">
        <v>1673</v>
      </c>
      <c r="R22" s="16" t="s">
        <v>16</v>
      </c>
      <c r="S22" s="30"/>
      <c r="T22" s="16" t="s">
        <v>1674</v>
      </c>
      <c r="AI22" s="16"/>
      <c r="AJ22" s="16"/>
      <c r="AK22" s="16"/>
      <c r="AL22" s="16"/>
      <c r="AM22" s="16"/>
      <c r="AN22" s="16"/>
    </row>
    <row r="23" ht="15.75" customHeight="1">
      <c r="A23" s="73">
        <v>44663.61235605324</v>
      </c>
      <c r="B23" s="16" t="s">
        <v>9</v>
      </c>
      <c r="C23" s="67" t="s">
        <v>25</v>
      </c>
      <c r="D23" s="16" t="s">
        <v>30</v>
      </c>
      <c r="E23" s="26">
        <v>0.0</v>
      </c>
      <c r="F23" s="16" t="s">
        <v>1675</v>
      </c>
      <c r="G23" s="16" t="s">
        <v>1676</v>
      </c>
      <c r="H23" s="75" t="s">
        <v>34</v>
      </c>
      <c r="I23" s="75" t="s">
        <v>23</v>
      </c>
      <c r="J23" s="16" t="s">
        <v>1583</v>
      </c>
      <c r="K23" s="16" t="s">
        <v>1571</v>
      </c>
      <c r="L23" s="16" t="s">
        <v>1677</v>
      </c>
      <c r="M23" s="16" t="s">
        <v>1678</v>
      </c>
      <c r="N23" s="16" t="s">
        <v>15</v>
      </c>
      <c r="O23" s="16" t="s">
        <v>16</v>
      </c>
      <c r="P23" s="16" t="s">
        <v>263</v>
      </c>
      <c r="Q23" s="16" t="s">
        <v>1679</v>
      </c>
      <c r="R23" s="16" t="s">
        <v>175</v>
      </c>
      <c r="S23" s="30" t="s">
        <v>1549</v>
      </c>
      <c r="T23" s="16"/>
      <c r="AI23" s="16"/>
      <c r="AJ23" s="16"/>
      <c r="AK23" s="16"/>
      <c r="AL23" s="16"/>
      <c r="AM23" s="16"/>
      <c r="AN23" s="16"/>
    </row>
    <row r="24" ht="15.75" customHeight="1">
      <c r="A24" s="73">
        <v>44663.640859363426</v>
      </c>
      <c r="B24" s="16" t="s">
        <v>9</v>
      </c>
      <c r="C24" s="67" t="s">
        <v>25</v>
      </c>
      <c r="D24" s="16" t="s">
        <v>1680</v>
      </c>
      <c r="E24" s="75" t="s">
        <v>34</v>
      </c>
      <c r="F24" s="16" t="s">
        <v>1681</v>
      </c>
      <c r="G24" s="16" t="s">
        <v>1682</v>
      </c>
      <c r="H24" s="75" t="s">
        <v>14</v>
      </c>
      <c r="I24" s="75" t="s">
        <v>41</v>
      </c>
      <c r="J24" s="16" t="s">
        <v>1683</v>
      </c>
      <c r="K24" s="16" t="s">
        <v>1684</v>
      </c>
      <c r="L24" s="16" t="s">
        <v>1685</v>
      </c>
      <c r="M24" s="16" t="s">
        <v>1686</v>
      </c>
      <c r="N24" s="16" t="s">
        <v>15</v>
      </c>
      <c r="O24" s="16" t="s">
        <v>15</v>
      </c>
      <c r="P24" s="16" t="s">
        <v>1046</v>
      </c>
      <c r="Q24" s="16" t="s">
        <v>1687</v>
      </c>
      <c r="R24" s="16" t="s">
        <v>175</v>
      </c>
      <c r="S24" s="16" t="s">
        <v>1610</v>
      </c>
      <c r="T24" s="16"/>
      <c r="AI24" s="16"/>
      <c r="AJ24" s="16"/>
      <c r="AK24" s="16"/>
      <c r="AL24" s="16"/>
      <c r="AM24" s="16"/>
      <c r="AN24" s="16"/>
    </row>
    <row r="25" ht="15.75" customHeight="1">
      <c r="A25" s="73">
        <v>44663.699884120375</v>
      </c>
      <c r="B25" s="16" t="s">
        <v>21</v>
      </c>
      <c r="C25" s="67" t="s">
        <v>25</v>
      </c>
      <c r="D25" s="16" t="s">
        <v>30</v>
      </c>
      <c r="E25" s="26">
        <v>0.0</v>
      </c>
      <c r="F25" s="16" t="s">
        <v>1688</v>
      </c>
      <c r="G25" s="16" t="s">
        <v>1689</v>
      </c>
      <c r="H25" s="16" t="s">
        <v>13</v>
      </c>
      <c r="I25" s="16" t="s">
        <v>13</v>
      </c>
      <c r="J25" s="16" t="s">
        <v>1690</v>
      </c>
      <c r="K25" s="16" t="s">
        <v>1560</v>
      </c>
      <c r="L25" s="16" t="s">
        <v>1691</v>
      </c>
      <c r="M25" s="16" t="s">
        <v>1692</v>
      </c>
      <c r="N25" s="16" t="s">
        <v>16</v>
      </c>
      <c r="O25" s="16" t="s">
        <v>16</v>
      </c>
      <c r="P25" s="16" t="s">
        <v>288</v>
      </c>
      <c r="Q25" s="16" t="s">
        <v>198</v>
      </c>
      <c r="R25" s="16" t="s">
        <v>175</v>
      </c>
      <c r="S25" s="30" t="s">
        <v>1600</v>
      </c>
      <c r="T25" s="16"/>
      <c r="AI25" s="16"/>
      <c r="AJ25" s="16"/>
      <c r="AK25" s="16"/>
      <c r="AL25" s="16"/>
      <c r="AM25" s="16"/>
      <c r="AN25" s="16"/>
    </row>
    <row r="26" ht="15.75" customHeight="1">
      <c r="A26" s="73">
        <v>44663.71226622685</v>
      </c>
      <c r="B26" s="16" t="s">
        <v>9</v>
      </c>
      <c r="C26" s="67" t="s">
        <v>25</v>
      </c>
      <c r="D26" s="16" t="s">
        <v>46</v>
      </c>
      <c r="E26" s="75" t="s">
        <v>34</v>
      </c>
      <c r="F26" s="16" t="s">
        <v>1693</v>
      </c>
      <c r="G26" s="16" t="s">
        <v>1694</v>
      </c>
      <c r="H26" s="75" t="s">
        <v>23</v>
      </c>
      <c r="I26" s="26">
        <v>0.0</v>
      </c>
      <c r="J26" s="16" t="s">
        <v>1695</v>
      </c>
      <c r="K26" s="16" t="s">
        <v>1571</v>
      </c>
      <c r="L26" s="16" t="s">
        <v>1696</v>
      </c>
      <c r="M26" s="16" t="s">
        <v>1618</v>
      </c>
      <c r="N26" s="16" t="s">
        <v>16</v>
      </c>
      <c r="O26" s="16" t="s">
        <v>15</v>
      </c>
      <c r="P26" s="16" t="s">
        <v>470</v>
      </c>
      <c r="Q26" s="16" t="s">
        <v>175</v>
      </c>
      <c r="R26" s="16" t="s">
        <v>15</v>
      </c>
      <c r="S26" s="16" t="s">
        <v>1549</v>
      </c>
      <c r="T26" s="16"/>
      <c r="AI26" s="16"/>
      <c r="AJ26" s="16"/>
      <c r="AK26" s="16"/>
      <c r="AL26" s="16"/>
      <c r="AM26" s="16"/>
      <c r="AN26" s="16"/>
    </row>
    <row r="27" ht="15.75" customHeight="1">
      <c r="A27" s="73">
        <v>44663.79917798611</v>
      </c>
      <c r="B27" s="16" t="s">
        <v>21</v>
      </c>
      <c r="C27" s="67" t="s">
        <v>25</v>
      </c>
      <c r="D27" s="16" t="s">
        <v>30</v>
      </c>
      <c r="E27" s="75" t="s">
        <v>34</v>
      </c>
      <c r="F27" s="16" t="s">
        <v>1611</v>
      </c>
      <c r="G27" s="16" t="s">
        <v>1697</v>
      </c>
      <c r="H27" s="75" t="s">
        <v>34</v>
      </c>
      <c r="I27" s="16" t="s">
        <v>13</v>
      </c>
      <c r="J27" s="16" t="s">
        <v>1552</v>
      </c>
      <c r="K27" s="16" t="s">
        <v>1560</v>
      </c>
      <c r="L27" s="16" t="s">
        <v>1698</v>
      </c>
      <c r="M27" s="16" t="s">
        <v>1699</v>
      </c>
      <c r="N27" s="16" t="s">
        <v>24</v>
      </c>
      <c r="O27" s="16" t="s">
        <v>15</v>
      </c>
      <c r="P27" s="16" t="s">
        <v>552</v>
      </c>
      <c r="Q27" s="16" t="s">
        <v>881</v>
      </c>
      <c r="R27" s="16" t="s">
        <v>16</v>
      </c>
      <c r="S27" s="30"/>
      <c r="T27" s="16" t="s">
        <v>1700</v>
      </c>
      <c r="AI27" s="16"/>
      <c r="AJ27" s="16"/>
      <c r="AK27" s="16"/>
      <c r="AL27" s="16"/>
      <c r="AM27" s="16"/>
      <c r="AN27" s="16"/>
    </row>
    <row r="28" ht="15.75" customHeight="1">
      <c r="A28" s="73">
        <v>44663.93181756945</v>
      </c>
      <c r="B28" s="16" t="s">
        <v>9</v>
      </c>
      <c r="C28" s="67" t="s">
        <v>25</v>
      </c>
      <c r="D28" s="16" t="s">
        <v>1701</v>
      </c>
      <c r="E28" s="26">
        <v>0.0</v>
      </c>
      <c r="F28" s="16" t="s">
        <v>1702</v>
      </c>
      <c r="G28" s="16" t="s">
        <v>1703</v>
      </c>
      <c r="H28" s="75" t="s">
        <v>14</v>
      </c>
      <c r="I28" s="75" t="s">
        <v>41</v>
      </c>
      <c r="J28" s="16" t="s">
        <v>1664</v>
      </c>
      <c r="K28" s="16" t="s">
        <v>1564</v>
      </c>
      <c r="L28" s="16" t="s">
        <v>1704</v>
      </c>
      <c r="M28" s="16" t="s">
        <v>1705</v>
      </c>
      <c r="N28" s="16" t="s">
        <v>15</v>
      </c>
      <c r="O28" s="16" t="s">
        <v>16</v>
      </c>
      <c r="P28" s="16" t="s">
        <v>748</v>
      </c>
      <c r="Q28" s="16" t="s">
        <v>1706</v>
      </c>
      <c r="R28" s="16" t="s">
        <v>175</v>
      </c>
      <c r="S28" s="16" t="s">
        <v>1707</v>
      </c>
      <c r="T28" s="16"/>
      <c r="AI28" s="16"/>
      <c r="AJ28" s="16"/>
      <c r="AK28" s="16"/>
      <c r="AL28" s="16"/>
      <c r="AM28" s="16"/>
      <c r="AN28" s="16"/>
    </row>
    <row r="29" ht="15.75" customHeight="1">
      <c r="A29" s="73">
        <v>44664.045091458334</v>
      </c>
      <c r="B29" s="16" t="s">
        <v>9</v>
      </c>
      <c r="C29" s="67" t="s">
        <v>25</v>
      </c>
      <c r="D29" s="16" t="s">
        <v>1708</v>
      </c>
      <c r="E29" s="16" t="s">
        <v>13</v>
      </c>
      <c r="F29" s="16" t="s">
        <v>1709</v>
      </c>
      <c r="G29" s="16" t="s">
        <v>1710</v>
      </c>
      <c r="H29" s="16" t="s">
        <v>13</v>
      </c>
      <c r="I29" s="16" t="s">
        <v>13</v>
      </c>
      <c r="J29" s="16" t="s">
        <v>1711</v>
      </c>
      <c r="K29" s="16" t="s">
        <v>1712</v>
      </c>
      <c r="L29" s="16" t="s">
        <v>1713</v>
      </c>
      <c r="M29" s="16" t="s">
        <v>1714</v>
      </c>
      <c r="N29" s="16" t="s">
        <v>16</v>
      </c>
      <c r="O29" s="16" t="s">
        <v>16</v>
      </c>
      <c r="P29" s="16" t="s">
        <v>1715</v>
      </c>
      <c r="Q29" s="16" t="s">
        <v>1716</v>
      </c>
      <c r="R29" s="16" t="s">
        <v>175</v>
      </c>
      <c r="S29" s="16" t="s">
        <v>1717</v>
      </c>
      <c r="T29" s="16"/>
      <c r="AI29" s="16"/>
      <c r="AJ29" s="16"/>
      <c r="AK29" s="16"/>
      <c r="AL29" s="16"/>
      <c r="AM29" s="16"/>
      <c r="AN29" s="16"/>
    </row>
    <row r="30" ht="15.75" customHeight="1">
      <c r="A30" s="73">
        <v>44664.33623291667</v>
      </c>
      <c r="B30" s="16" t="s">
        <v>9</v>
      </c>
      <c r="C30" s="67" t="s">
        <v>25</v>
      </c>
      <c r="D30" s="16" t="s">
        <v>30</v>
      </c>
      <c r="E30" s="26">
        <v>0.0</v>
      </c>
      <c r="F30" s="16" t="s">
        <v>1718</v>
      </c>
      <c r="G30" s="16" t="s">
        <v>1719</v>
      </c>
      <c r="H30" s="75" t="s">
        <v>34</v>
      </c>
      <c r="I30" s="26">
        <v>0.0</v>
      </c>
      <c r="J30" s="16" t="s">
        <v>1607</v>
      </c>
      <c r="K30" s="16" t="s">
        <v>1684</v>
      </c>
      <c r="L30" s="16" t="s">
        <v>1720</v>
      </c>
      <c r="M30" s="16" t="s">
        <v>1721</v>
      </c>
      <c r="N30" s="16" t="s">
        <v>16</v>
      </c>
      <c r="O30" s="16" t="s">
        <v>16</v>
      </c>
      <c r="P30" s="16" t="s">
        <v>868</v>
      </c>
      <c r="Q30" s="16" t="s">
        <v>277</v>
      </c>
      <c r="R30" s="16" t="s">
        <v>16</v>
      </c>
      <c r="S30" s="30"/>
      <c r="T30" s="16" t="s">
        <v>1722</v>
      </c>
      <c r="AI30" s="16"/>
      <c r="AJ30" s="16"/>
      <c r="AK30" s="16"/>
      <c r="AL30" s="16"/>
      <c r="AM30" s="16"/>
      <c r="AN30" s="16"/>
    </row>
    <row r="31" ht="15.75" customHeight="1">
      <c r="A31" s="73">
        <v>44665.62967815972</v>
      </c>
      <c r="B31" s="16" t="s">
        <v>21</v>
      </c>
      <c r="C31" s="67" t="s">
        <v>25</v>
      </c>
      <c r="D31" s="16" t="s">
        <v>30</v>
      </c>
      <c r="E31" s="26">
        <v>0.0</v>
      </c>
      <c r="F31" s="16" t="s">
        <v>646</v>
      </c>
      <c r="G31" s="16" t="s">
        <v>646</v>
      </c>
      <c r="H31" s="75" t="s">
        <v>34</v>
      </c>
      <c r="I31" s="75" t="s">
        <v>41</v>
      </c>
      <c r="J31" s="16" t="s">
        <v>1583</v>
      </c>
      <c r="K31" s="16" t="s">
        <v>1589</v>
      </c>
      <c r="L31" s="16" t="s">
        <v>646</v>
      </c>
      <c r="M31" s="16" t="s">
        <v>646</v>
      </c>
      <c r="N31" s="16" t="s">
        <v>16</v>
      </c>
      <c r="O31" s="16" t="s">
        <v>15</v>
      </c>
      <c r="P31" s="16" t="s">
        <v>315</v>
      </c>
      <c r="Q31" s="16" t="s">
        <v>646</v>
      </c>
      <c r="R31" s="16" t="s">
        <v>175</v>
      </c>
      <c r="S31" s="16" t="s">
        <v>1549</v>
      </c>
      <c r="T31" s="16"/>
      <c r="AI31" s="16"/>
      <c r="AJ31" s="16"/>
      <c r="AK31" s="16"/>
      <c r="AL31" s="16"/>
      <c r="AM31" s="16"/>
      <c r="AN31" s="16"/>
    </row>
    <row r="32" ht="15.75" customHeight="1">
      <c r="A32" s="73">
        <v>44665.63213658565</v>
      </c>
      <c r="B32" s="16" t="s">
        <v>21</v>
      </c>
      <c r="C32" s="67" t="s">
        <v>25</v>
      </c>
      <c r="D32" s="16" t="s">
        <v>11</v>
      </c>
      <c r="E32" s="75" t="s">
        <v>34</v>
      </c>
      <c r="F32" s="16" t="s">
        <v>1723</v>
      </c>
      <c r="G32" s="16" t="s">
        <v>1724</v>
      </c>
      <c r="H32" s="16" t="s">
        <v>13</v>
      </c>
      <c r="I32" s="16" t="s">
        <v>13</v>
      </c>
      <c r="J32" s="16" t="s">
        <v>1631</v>
      </c>
      <c r="K32" s="16" t="s">
        <v>1589</v>
      </c>
      <c r="L32" s="16" t="s">
        <v>1725</v>
      </c>
      <c r="M32" s="16" t="s">
        <v>1726</v>
      </c>
      <c r="N32" s="16" t="s">
        <v>16</v>
      </c>
      <c r="O32" s="16" t="s">
        <v>15</v>
      </c>
      <c r="P32" s="16" t="s">
        <v>302</v>
      </c>
      <c r="Q32" s="16" t="s">
        <v>476</v>
      </c>
      <c r="R32" s="16" t="s">
        <v>175</v>
      </c>
      <c r="S32" s="16" t="s">
        <v>1549</v>
      </c>
      <c r="T32" s="16"/>
      <c r="AI32" s="16"/>
      <c r="AJ32" s="16"/>
      <c r="AK32" s="16"/>
      <c r="AL32" s="16"/>
      <c r="AM32" s="16"/>
      <c r="AN32" s="16"/>
    </row>
    <row r="33" ht="15.75" customHeight="1">
      <c r="A33" s="73">
        <v>44665.64462555556</v>
      </c>
      <c r="B33" s="16" t="s">
        <v>21</v>
      </c>
      <c r="C33" s="67" t="s">
        <v>25</v>
      </c>
      <c r="D33" s="16" t="s">
        <v>30</v>
      </c>
      <c r="E33" s="26">
        <v>0.0</v>
      </c>
      <c r="F33" s="16" t="s">
        <v>1727</v>
      </c>
      <c r="G33" s="16" t="s">
        <v>1728</v>
      </c>
      <c r="H33" s="75" t="s">
        <v>34</v>
      </c>
      <c r="I33" s="16" t="s">
        <v>13</v>
      </c>
      <c r="J33" s="16" t="s">
        <v>1588</v>
      </c>
      <c r="K33" s="16" t="s">
        <v>1560</v>
      </c>
      <c r="L33" s="16" t="s">
        <v>1729</v>
      </c>
      <c r="M33" s="16" t="s">
        <v>1730</v>
      </c>
      <c r="N33" s="16" t="s">
        <v>24</v>
      </c>
      <c r="O33" s="16" t="s">
        <v>16</v>
      </c>
      <c r="P33" s="16" t="s">
        <v>1731</v>
      </c>
      <c r="Q33" s="16" t="s">
        <v>1732</v>
      </c>
      <c r="R33" s="16" t="s">
        <v>16</v>
      </c>
      <c r="S33" s="16"/>
      <c r="T33" s="16" t="s">
        <v>1656</v>
      </c>
      <c r="AI33" s="16"/>
      <c r="AJ33" s="16"/>
      <c r="AK33" s="16"/>
      <c r="AL33" s="16"/>
      <c r="AM33" s="16"/>
      <c r="AN33" s="16"/>
    </row>
    <row r="34" ht="15.75" customHeight="1">
      <c r="A34" s="73">
        <v>44665.64504646991</v>
      </c>
      <c r="B34" s="16" t="s">
        <v>9</v>
      </c>
      <c r="C34" s="67" t="s">
        <v>25</v>
      </c>
      <c r="D34" s="16" t="s">
        <v>30</v>
      </c>
      <c r="E34" s="75" t="s">
        <v>14</v>
      </c>
      <c r="F34" s="16" t="s">
        <v>1733</v>
      </c>
      <c r="G34" s="16" t="s">
        <v>1734</v>
      </c>
      <c r="H34" s="16" t="s">
        <v>13</v>
      </c>
      <c r="I34" s="16" t="s">
        <v>13</v>
      </c>
      <c r="J34" s="16" t="s">
        <v>1735</v>
      </c>
      <c r="K34" s="16" t="s">
        <v>1553</v>
      </c>
      <c r="L34" s="16" t="s">
        <v>1736</v>
      </c>
      <c r="M34" s="16" t="s">
        <v>1737</v>
      </c>
      <c r="N34" s="16" t="s">
        <v>15</v>
      </c>
      <c r="O34" s="16" t="s">
        <v>15</v>
      </c>
      <c r="P34" s="16" t="s">
        <v>315</v>
      </c>
      <c r="Q34" s="16" t="s">
        <v>1738</v>
      </c>
      <c r="R34" s="16" t="s">
        <v>175</v>
      </c>
      <c r="S34" s="16" t="s">
        <v>1549</v>
      </c>
      <c r="T34" s="16"/>
      <c r="AI34" s="16"/>
      <c r="AJ34" s="16"/>
      <c r="AK34" s="16"/>
      <c r="AL34" s="16"/>
      <c r="AM34" s="16"/>
      <c r="AN34" s="16"/>
    </row>
    <row r="35" ht="15.75" customHeight="1">
      <c r="A35" s="73">
        <v>44665.65239174769</v>
      </c>
      <c r="B35" s="16" t="s">
        <v>21</v>
      </c>
      <c r="C35" s="67" t="s">
        <v>25</v>
      </c>
      <c r="D35" s="16" t="s">
        <v>30</v>
      </c>
      <c r="E35" s="26">
        <v>0.0</v>
      </c>
      <c r="F35" s="16" t="s">
        <v>1739</v>
      </c>
      <c r="G35" s="16" t="s">
        <v>1740</v>
      </c>
      <c r="H35" s="16" t="s">
        <v>13</v>
      </c>
      <c r="I35" s="75" t="s">
        <v>14</v>
      </c>
      <c r="J35" s="16" t="s">
        <v>1664</v>
      </c>
      <c r="K35" s="16" t="s">
        <v>1571</v>
      </c>
      <c r="L35" s="16" t="s">
        <v>558</v>
      </c>
      <c r="M35" s="16" t="s">
        <v>1741</v>
      </c>
      <c r="N35" s="16" t="s">
        <v>16</v>
      </c>
      <c r="O35" s="16" t="s">
        <v>15</v>
      </c>
      <c r="P35" s="16" t="s">
        <v>1225</v>
      </c>
      <c r="Q35" s="16" t="s">
        <v>943</v>
      </c>
      <c r="R35" s="16" t="s">
        <v>16</v>
      </c>
      <c r="S35" s="30"/>
      <c r="T35" s="16" t="s">
        <v>1637</v>
      </c>
      <c r="AI35" s="16"/>
      <c r="AJ35" s="16"/>
      <c r="AK35" s="16"/>
      <c r="AL35" s="16"/>
      <c r="AM35" s="16"/>
      <c r="AN35" s="16"/>
    </row>
    <row r="36" ht="15.75" customHeight="1">
      <c r="A36" s="73">
        <v>44659.74078707176</v>
      </c>
      <c r="B36" s="16" t="s">
        <v>21</v>
      </c>
      <c r="C36" s="67" t="s">
        <v>25</v>
      </c>
      <c r="D36" s="16" t="s">
        <v>30</v>
      </c>
      <c r="E36" s="26">
        <v>0.0</v>
      </c>
      <c r="F36" s="16" t="s">
        <v>1742</v>
      </c>
      <c r="G36" s="16" t="s">
        <v>1743</v>
      </c>
      <c r="H36" s="75" t="s">
        <v>14</v>
      </c>
      <c r="I36" s="26">
        <v>0.0</v>
      </c>
      <c r="J36" s="16" t="s">
        <v>27</v>
      </c>
      <c r="K36" s="16" t="s">
        <v>1589</v>
      </c>
      <c r="L36" s="16" t="s">
        <v>1744</v>
      </c>
      <c r="M36" s="16" t="s">
        <v>1745</v>
      </c>
      <c r="N36" s="16" t="s">
        <v>16</v>
      </c>
      <c r="O36" s="16" t="s">
        <v>15</v>
      </c>
      <c r="P36" s="16" t="s">
        <v>292</v>
      </c>
      <c r="Q36" s="16" t="s">
        <v>175</v>
      </c>
      <c r="R36" s="16" t="s">
        <v>175</v>
      </c>
      <c r="S36" s="16" t="s">
        <v>1746</v>
      </c>
      <c r="T36" s="30"/>
      <c r="AI36" s="30"/>
      <c r="AJ36" s="30"/>
      <c r="AK36" s="30"/>
      <c r="AL36" s="30"/>
      <c r="AM36" s="16"/>
      <c r="AN36" s="16"/>
    </row>
    <row r="37" ht="15.75" customHeight="1">
      <c r="A37" s="73">
        <v>44659.742298599536</v>
      </c>
      <c r="B37" s="16" t="s">
        <v>21</v>
      </c>
      <c r="C37" s="67" t="s">
        <v>25</v>
      </c>
      <c r="D37" s="16" t="s">
        <v>44</v>
      </c>
      <c r="E37" s="75" t="s">
        <v>34</v>
      </c>
      <c r="F37" s="16" t="s">
        <v>1747</v>
      </c>
      <c r="G37" s="16" t="s">
        <v>1748</v>
      </c>
      <c r="H37" s="75" t="s">
        <v>14</v>
      </c>
      <c r="I37" s="75" t="s">
        <v>14</v>
      </c>
      <c r="J37" s="16" t="s">
        <v>1749</v>
      </c>
      <c r="K37" s="16" t="s">
        <v>1640</v>
      </c>
      <c r="L37" s="16" t="s">
        <v>489</v>
      </c>
      <c r="M37" s="16" t="s">
        <v>558</v>
      </c>
      <c r="N37" s="16" t="s">
        <v>16</v>
      </c>
      <c r="O37" s="16" t="s">
        <v>15</v>
      </c>
      <c r="P37" s="16" t="s">
        <v>263</v>
      </c>
      <c r="Q37" s="16" t="s">
        <v>1027</v>
      </c>
      <c r="R37" s="16" t="s">
        <v>16</v>
      </c>
      <c r="S37" s="16"/>
      <c r="T37" s="16" t="s">
        <v>1750</v>
      </c>
      <c r="AI37" s="16"/>
      <c r="AJ37" s="16"/>
      <c r="AK37" s="16"/>
      <c r="AL37" s="16"/>
      <c r="AM37" s="16"/>
      <c r="AN37" s="16"/>
    </row>
    <row r="38" ht="15.75" customHeight="1">
      <c r="A38" s="73">
        <v>44659.74427167824</v>
      </c>
      <c r="B38" s="16" t="s">
        <v>21</v>
      </c>
      <c r="C38" s="67" t="s">
        <v>25</v>
      </c>
      <c r="D38" s="16" t="s">
        <v>52</v>
      </c>
      <c r="E38" s="75" t="s">
        <v>34</v>
      </c>
      <c r="F38" s="16" t="s">
        <v>1751</v>
      </c>
      <c r="G38" s="16" t="s">
        <v>1752</v>
      </c>
      <c r="H38" s="75" t="s">
        <v>34</v>
      </c>
      <c r="I38" s="75" t="s">
        <v>14</v>
      </c>
      <c r="J38" s="16" t="s">
        <v>1753</v>
      </c>
      <c r="K38" s="16" t="s">
        <v>1589</v>
      </c>
      <c r="L38" s="16" t="s">
        <v>1754</v>
      </c>
      <c r="M38" s="16" t="s">
        <v>1755</v>
      </c>
      <c r="N38" s="16" t="s">
        <v>16</v>
      </c>
      <c r="O38" s="16" t="s">
        <v>16</v>
      </c>
      <c r="P38" s="16" t="s">
        <v>1756</v>
      </c>
      <c r="Q38" s="16" t="s">
        <v>175</v>
      </c>
      <c r="R38" s="16" t="s">
        <v>175</v>
      </c>
      <c r="S38" s="16" t="s">
        <v>1549</v>
      </c>
      <c r="T38" s="16"/>
      <c r="AI38" s="16"/>
      <c r="AJ38" s="16"/>
      <c r="AK38" s="16"/>
      <c r="AL38" s="16"/>
      <c r="AM38" s="16"/>
      <c r="AN38" s="16"/>
    </row>
    <row r="39" ht="15.75" customHeight="1">
      <c r="A39" s="73">
        <v>44659.746238645836</v>
      </c>
      <c r="B39" s="16" t="s">
        <v>9</v>
      </c>
      <c r="C39" s="67" t="s">
        <v>25</v>
      </c>
      <c r="D39" s="16" t="s">
        <v>40</v>
      </c>
      <c r="E39" s="75" t="s">
        <v>23</v>
      </c>
      <c r="F39" s="16" t="s">
        <v>1757</v>
      </c>
      <c r="G39" s="16" t="s">
        <v>1611</v>
      </c>
      <c r="H39" s="75" t="s">
        <v>23</v>
      </c>
      <c r="I39" s="75" t="s">
        <v>23</v>
      </c>
      <c r="J39" s="16" t="s">
        <v>1563</v>
      </c>
      <c r="K39" s="16" t="s">
        <v>1571</v>
      </c>
      <c r="L39" s="16" t="s">
        <v>1758</v>
      </c>
      <c r="M39" s="16" t="s">
        <v>16</v>
      </c>
      <c r="N39" s="16" t="s">
        <v>15</v>
      </c>
      <c r="O39" s="16" t="s">
        <v>15</v>
      </c>
      <c r="P39" s="16" t="s">
        <v>183</v>
      </c>
      <c r="Q39" s="16" t="s">
        <v>585</v>
      </c>
      <c r="R39" s="16" t="s">
        <v>15</v>
      </c>
      <c r="S39" s="30" t="s">
        <v>1549</v>
      </c>
      <c r="T39" s="16"/>
      <c r="AI39" s="16"/>
      <c r="AJ39" s="16"/>
      <c r="AK39" s="16"/>
      <c r="AL39" s="16"/>
      <c r="AM39" s="16"/>
      <c r="AN39" s="16"/>
    </row>
    <row r="40" ht="15.75" customHeight="1">
      <c r="A40" s="73">
        <v>44659.74730606482</v>
      </c>
      <c r="B40" s="16" t="s">
        <v>21</v>
      </c>
      <c r="C40" s="67" t="s">
        <v>25</v>
      </c>
      <c r="D40" s="16" t="s">
        <v>96</v>
      </c>
      <c r="E40" s="75" t="s">
        <v>34</v>
      </c>
      <c r="F40" s="16" t="s">
        <v>1759</v>
      </c>
      <c r="G40" s="16" t="s">
        <v>1760</v>
      </c>
      <c r="H40" s="75" t="s">
        <v>34</v>
      </c>
      <c r="I40" s="26">
        <v>0.0</v>
      </c>
      <c r="J40" s="16" t="s">
        <v>1761</v>
      </c>
      <c r="K40" s="16" t="s">
        <v>1684</v>
      </c>
      <c r="L40" s="16" t="s">
        <v>1762</v>
      </c>
      <c r="M40" s="16" t="s">
        <v>1763</v>
      </c>
      <c r="N40" s="16" t="s">
        <v>16</v>
      </c>
      <c r="O40" s="16" t="s">
        <v>15</v>
      </c>
      <c r="P40" s="16" t="s">
        <v>292</v>
      </c>
      <c r="Q40" s="16" t="s">
        <v>558</v>
      </c>
      <c r="R40" s="16" t="s">
        <v>175</v>
      </c>
      <c r="S40" s="16" t="s">
        <v>558</v>
      </c>
      <c r="T40" s="16"/>
      <c r="AI40" s="16"/>
      <c r="AJ40" s="16"/>
      <c r="AK40" s="16"/>
      <c r="AL40" s="16"/>
      <c r="AM40" s="16"/>
      <c r="AN40" s="16"/>
    </row>
    <row r="41" ht="15.75" customHeight="1">
      <c r="A41" s="73">
        <v>44659.74757717593</v>
      </c>
      <c r="B41" s="16" t="s">
        <v>21</v>
      </c>
      <c r="C41" s="67" t="s">
        <v>25</v>
      </c>
      <c r="D41" s="16" t="s">
        <v>30</v>
      </c>
      <c r="E41" s="75" t="s">
        <v>34</v>
      </c>
      <c r="F41" s="16" t="s">
        <v>1764</v>
      </c>
      <c r="G41" s="16" t="s">
        <v>1765</v>
      </c>
      <c r="H41" s="75" t="s">
        <v>34</v>
      </c>
      <c r="I41" s="75" t="s">
        <v>41</v>
      </c>
      <c r="J41" s="16" t="s">
        <v>1607</v>
      </c>
      <c r="K41" s="16" t="s">
        <v>1589</v>
      </c>
      <c r="L41" s="16" t="s">
        <v>1766</v>
      </c>
      <c r="M41" s="16" t="s">
        <v>45</v>
      </c>
      <c r="N41" s="16" t="s">
        <v>16</v>
      </c>
      <c r="O41" s="16" t="s">
        <v>15</v>
      </c>
      <c r="P41" s="16" t="s">
        <v>240</v>
      </c>
      <c r="Q41" s="16" t="s">
        <v>1767</v>
      </c>
      <c r="R41" s="16" t="s">
        <v>15</v>
      </c>
      <c r="S41" s="16" t="s">
        <v>1549</v>
      </c>
      <c r="T41" s="30"/>
      <c r="AI41" s="30"/>
      <c r="AJ41" s="30"/>
      <c r="AK41" s="30"/>
      <c r="AL41" s="30"/>
      <c r="AM41" s="16"/>
      <c r="AN41" s="16"/>
    </row>
    <row r="42" ht="15.75" customHeight="1">
      <c r="A42" s="73">
        <v>44659.74802640046</v>
      </c>
      <c r="B42" s="16" t="s">
        <v>35</v>
      </c>
      <c r="C42" s="67" t="s">
        <v>25</v>
      </c>
      <c r="D42" s="16" t="s">
        <v>30</v>
      </c>
      <c r="E42" s="26">
        <v>0.0</v>
      </c>
      <c r="F42" s="16" t="s">
        <v>1768</v>
      </c>
      <c r="G42" s="16" t="s">
        <v>1769</v>
      </c>
      <c r="H42" s="75" t="s">
        <v>34</v>
      </c>
      <c r="I42" s="75" t="s">
        <v>23</v>
      </c>
      <c r="J42" s="16" t="s">
        <v>1583</v>
      </c>
      <c r="K42" s="16" t="s">
        <v>1770</v>
      </c>
      <c r="L42" s="16" t="s">
        <v>1771</v>
      </c>
      <c r="M42" s="16" t="s">
        <v>1604</v>
      </c>
      <c r="N42" s="16" t="s">
        <v>24</v>
      </c>
      <c r="O42" s="16" t="s">
        <v>15</v>
      </c>
      <c r="P42" s="16" t="s">
        <v>240</v>
      </c>
      <c r="Q42" s="16" t="s">
        <v>175</v>
      </c>
      <c r="R42" s="16" t="s">
        <v>175</v>
      </c>
      <c r="S42" s="16" t="s">
        <v>1549</v>
      </c>
      <c r="T42" s="30"/>
      <c r="AI42" s="30"/>
      <c r="AJ42" s="30"/>
      <c r="AK42" s="16"/>
      <c r="AL42" s="16"/>
      <c r="AM42" s="16"/>
      <c r="AN42" s="16"/>
    </row>
    <row r="43" ht="15.75" customHeight="1">
      <c r="A43" s="73">
        <v>44659.77757103009</v>
      </c>
      <c r="B43" s="16" t="s">
        <v>21</v>
      </c>
      <c r="C43" s="67" t="s">
        <v>25</v>
      </c>
      <c r="D43" s="16" t="s">
        <v>11</v>
      </c>
      <c r="E43" s="75" t="s">
        <v>34</v>
      </c>
      <c r="F43" s="16" t="s">
        <v>1772</v>
      </c>
      <c r="G43" s="16" t="s">
        <v>1773</v>
      </c>
      <c r="H43" s="75" t="s">
        <v>34</v>
      </c>
      <c r="I43" s="75" t="s">
        <v>23</v>
      </c>
      <c r="J43" s="16" t="s">
        <v>1559</v>
      </c>
      <c r="K43" s="16" t="s">
        <v>1571</v>
      </c>
      <c r="L43" s="16" t="s">
        <v>1774</v>
      </c>
      <c r="M43" s="16" t="s">
        <v>1775</v>
      </c>
      <c r="N43" s="16" t="s">
        <v>16</v>
      </c>
      <c r="O43" s="16" t="s">
        <v>15</v>
      </c>
      <c r="P43" s="16" t="s">
        <v>552</v>
      </c>
      <c r="Q43" s="16" t="s">
        <v>175</v>
      </c>
      <c r="R43" s="16" t="s">
        <v>15</v>
      </c>
      <c r="S43" s="16" t="s">
        <v>1549</v>
      </c>
      <c r="T43" s="30"/>
      <c r="AI43" s="16"/>
      <c r="AJ43" s="16"/>
      <c r="AK43" s="16"/>
      <c r="AL43" s="16"/>
      <c r="AM43" s="16"/>
      <c r="AN43" s="16"/>
    </row>
    <row r="44" ht="15.75" customHeight="1">
      <c r="A44" s="73">
        <v>44660.850327754626</v>
      </c>
      <c r="B44" s="16" t="s">
        <v>21</v>
      </c>
      <c r="C44" s="67" t="s">
        <v>25</v>
      </c>
      <c r="D44" s="16" t="s">
        <v>97</v>
      </c>
      <c r="E44" s="16" t="s">
        <v>13</v>
      </c>
      <c r="F44" s="16" t="s">
        <v>1776</v>
      </c>
      <c r="G44" s="16" t="s">
        <v>1777</v>
      </c>
      <c r="H44" s="16" t="s">
        <v>13</v>
      </c>
      <c r="I44" s="16" t="s">
        <v>13</v>
      </c>
      <c r="J44" s="16" t="s">
        <v>1778</v>
      </c>
      <c r="K44" s="16" t="s">
        <v>1779</v>
      </c>
      <c r="L44" s="16" t="s">
        <v>1780</v>
      </c>
      <c r="M44" s="16" t="s">
        <v>1781</v>
      </c>
      <c r="N44" s="16" t="s">
        <v>16</v>
      </c>
      <c r="O44" s="16" t="s">
        <v>15</v>
      </c>
      <c r="P44" s="16" t="s">
        <v>1458</v>
      </c>
      <c r="Q44" s="16" t="s">
        <v>1782</v>
      </c>
      <c r="R44" s="16" t="s">
        <v>15</v>
      </c>
      <c r="S44" s="30" t="s">
        <v>1549</v>
      </c>
      <c r="T44" s="16"/>
      <c r="AI44" s="16"/>
      <c r="AJ44" s="16"/>
      <c r="AK44" s="16"/>
      <c r="AL44" s="16"/>
      <c r="AM44" s="16"/>
      <c r="AN44" s="16"/>
    </row>
    <row r="45" ht="15.75" customHeight="1">
      <c r="A45" s="73">
        <v>44663.37365674769</v>
      </c>
      <c r="B45" s="16" t="s">
        <v>35</v>
      </c>
      <c r="C45" s="67" t="s">
        <v>25</v>
      </c>
      <c r="D45" s="16" t="s">
        <v>30</v>
      </c>
      <c r="E45" s="26">
        <v>0.0</v>
      </c>
      <c r="F45" s="16" t="s">
        <v>1783</v>
      </c>
      <c r="G45" s="16" t="s">
        <v>1784</v>
      </c>
      <c r="H45" s="26">
        <v>0.0</v>
      </c>
      <c r="I45" s="75" t="s">
        <v>14</v>
      </c>
      <c r="J45" s="16" t="s">
        <v>1583</v>
      </c>
      <c r="K45" s="16" t="s">
        <v>1589</v>
      </c>
      <c r="L45" s="16" t="s">
        <v>1783</v>
      </c>
      <c r="M45" s="16" t="s">
        <v>1785</v>
      </c>
      <c r="N45" s="16" t="s">
        <v>16</v>
      </c>
      <c r="O45" s="16" t="s">
        <v>16</v>
      </c>
      <c r="P45" s="16" t="s">
        <v>194</v>
      </c>
      <c r="Q45" s="16" t="s">
        <v>225</v>
      </c>
      <c r="R45" s="16" t="s">
        <v>175</v>
      </c>
      <c r="S45" s="16" t="s">
        <v>1600</v>
      </c>
      <c r="T45" s="16"/>
      <c r="AI45" s="16"/>
      <c r="AJ45" s="16"/>
      <c r="AK45" s="16"/>
      <c r="AL45" s="16"/>
      <c r="AM45" s="16"/>
      <c r="AN45" s="16"/>
    </row>
    <row r="46" ht="15.75" customHeight="1">
      <c r="A46" s="73">
        <v>44663.57699163194</v>
      </c>
      <c r="B46" s="16" t="s">
        <v>21</v>
      </c>
      <c r="C46" s="67" t="s">
        <v>25</v>
      </c>
      <c r="D46" s="16" t="s">
        <v>30</v>
      </c>
      <c r="E46" s="75" t="s">
        <v>34</v>
      </c>
      <c r="F46" s="16" t="s">
        <v>1786</v>
      </c>
      <c r="G46" s="16" t="s">
        <v>1787</v>
      </c>
      <c r="H46" s="75" t="s">
        <v>34</v>
      </c>
      <c r="I46" s="16" t="s">
        <v>13</v>
      </c>
      <c r="J46" s="16" t="s">
        <v>1664</v>
      </c>
      <c r="K46" s="16" t="s">
        <v>1684</v>
      </c>
      <c r="L46" s="16" t="s">
        <v>125</v>
      </c>
      <c r="M46" s="16" t="s">
        <v>1788</v>
      </c>
      <c r="N46" s="16" t="s">
        <v>24</v>
      </c>
      <c r="O46" s="16" t="s">
        <v>15</v>
      </c>
      <c r="P46" s="16" t="s">
        <v>552</v>
      </c>
      <c r="Q46" s="16" t="s">
        <v>1789</v>
      </c>
      <c r="R46" s="16" t="s">
        <v>175</v>
      </c>
      <c r="S46" s="16" t="s">
        <v>558</v>
      </c>
      <c r="T46" s="16"/>
      <c r="AI46" s="16"/>
      <c r="AJ46" s="16"/>
      <c r="AK46" s="16"/>
      <c r="AL46" s="16"/>
      <c r="AM46" s="16"/>
      <c r="AN46" s="16"/>
    </row>
    <row r="47" ht="15.75" customHeight="1">
      <c r="A47" s="73">
        <v>44663.57732668982</v>
      </c>
      <c r="B47" s="16" t="s">
        <v>21</v>
      </c>
      <c r="C47" s="67" t="s">
        <v>25</v>
      </c>
      <c r="D47" s="16" t="s">
        <v>30</v>
      </c>
      <c r="E47" s="26">
        <v>0.0</v>
      </c>
      <c r="F47" s="16" t="s">
        <v>1790</v>
      </c>
      <c r="G47" s="16" t="s">
        <v>1791</v>
      </c>
      <c r="H47" s="75" t="s">
        <v>34</v>
      </c>
      <c r="I47" s="16" t="s">
        <v>13</v>
      </c>
      <c r="J47" s="16" t="s">
        <v>1792</v>
      </c>
      <c r="K47" s="16" t="s">
        <v>1571</v>
      </c>
      <c r="L47" s="16" t="s">
        <v>1793</v>
      </c>
      <c r="M47" s="16" t="s">
        <v>1794</v>
      </c>
      <c r="N47" s="16" t="s">
        <v>16</v>
      </c>
      <c r="O47" s="16" t="s">
        <v>15</v>
      </c>
      <c r="P47" s="16" t="s">
        <v>839</v>
      </c>
      <c r="Q47" s="16" t="s">
        <v>1795</v>
      </c>
      <c r="R47" s="16" t="s">
        <v>16</v>
      </c>
      <c r="S47" s="16"/>
      <c r="T47" s="16" t="s">
        <v>1700</v>
      </c>
      <c r="AI47" s="16"/>
      <c r="AJ47" s="16"/>
      <c r="AK47" s="16"/>
      <c r="AL47" s="16"/>
      <c r="AM47" s="16"/>
      <c r="AN47" s="16"/>
    </row>
    <row r="48" ht="15.75" customHeight="1">
      <c r="A48" s="73">
        <v>44663.624429814816</v>
      </c>
      <c r="B48" s="16" t="s">
        <v>21</v>
      </c>
      <c r="C48" s="67" t="s">
        <v>25</v>
      </c>
      <c r="D48" s="16" t="s">
        <v>30</v>
      </c>
      <c r="E48" s="26">
        <v>0.0</v>
      </c>
      <c r="F48" s="16" t="s">
        <v>1783</v>
      </c>
      <c r="G48" s="16" t="s">
        <v>1783</v>
      </c>
      <c r="H48" s="75" t="s">
        <v>23</v>
      </c>
      <c r="I48" s="75" t="s">
        <v>14</v>
      </c>
      <c r="J48" s="16" t="s">
        <v>1583</v>
      </c>
      <c r="K48" s="16" t="s">
        <v>1571</v>
      </c>
      <c r="L48" s="16" t="s">
        <v>761</v>
      </c>
      <c r="M48" s="16" t="s">
        <v>1796</v>
      </c>
      <c r="N48" s="16" t="s">
        <v>16</v>
      </c>
      <c r="O48" s="16" t="s">
        <v>16</v>
      </c>
      <c r="P48" s="16" t="s">
        <v>263</v>
      </c>
      <c r="Q48" s="16" t="s">
        <v>1783</v>
      </c>
      <c r="R48" s="16" t="s">
        <v>16</v>
      </c>
      <c r="S48" s="16"/>
      <c r="T48" s="30" t="s">
        <v>1567</v>
      </c>
      <c r="AI48" s="30"/>
      <c r="AJ48" s="30"/>
      <c r="AK48" s="30"/>
      <c r="AL48" s="30"/>
      <c r="AM48" s="16"/>
      <c r="AN48" s="16"/>
    </row>
    <row r="49" ht="15.75" customHeight="1">
      <c r="A49" s="73">
        <v>44663.62462505787</v>
      </c>
      <c r="B49" s="16" t="s">
        <v>21</v>
      </c>
      <c r="C49" s="67" t="s">
        <v>25</v>
      </c>
      <c r="D49" s="16" t="s">
        <v>11</v>
      </c>
      <c r="E49" s="75" t="s">
        <v>23</v>
      </c>
      <c r="F49" s="16" t="s">
        <v>558</v>
      </c>
      <c r="G49" s="16" t="s">
        <v>1611</v>
      </c>
      <c r="H49" s="16" t="s">
        <v>13</v>
      </c>
      <c r="I49" s="16" t="s">
        <v>13</v>
      </c>
      <c r="J49" s="16" t="s">
        <v>1616</v>
      </c>
      <c r="K49" s="16" t="s">
        <v>1571</v>
      </c>
      <c r="L49" s="16" t="s">
        <v>1797</v>
      </c>
      <c r="M49" s="16" t="s">
        <v>558</v>
      </c>
      <c r="N49" s="16" t="s">
        <v>15</v>
      </c>
      <c r="O49" s="16" t="s">
        <v>16</v>
      </c>
      <c r="P49" s="16" t="s">
        <v>263</v>
      </c>
      <c r="Q49" s="16" t="s">
        <v>558</v>
      </c>
      <c r="R49" s="16" t="s">
        <v>175</v>
      </c>
      <c r="S49" s="30" t="s">
        <v>1549</v>
      </c>
      <c r="T49" s="16"/>
      <c r="AI49" s="16"/>
      <c r="AJ49" s="16"/>
      <c r="AK49" s="16"/>
      <c r="AL49" s="16"/>
      <c r="AM49" s="16"/>
      <c r="AN49" s="16"/>
    </row>
    <row r="50" ht="15.75" customHeight="1">
      <c r="A50" s="73">
        <v>44663.62462578704</v>
      </c>
      <c r="B50" s="16" t="s">
        <v>21</v>
      </c>
      <c r="C50" s="67" t="s">
        <v>25</v>
      </c>
      <c r="D50" s="16" t="s">
        <v>30</v>
      </c>
      <c r="E50" s="75" t="s">
        <v>23</v>
      </c>
      <c r="F50" s="16" t="s">
        <v>1798</v>
      </c>
      <c r="G50" s="16" t="s">
        <v>1697</v>
      </c>
      <c r="H50" s="75" t="s">
        <v>14</v>
      </c>
      <c r="I50" s="16" t="s">
        <v>13</v>
      </c>
      <c r="J50" s="16" t="s">
        <v>1545</v>
      </c>
      <c r="K50" s="16" t="s">
        <v>1589</v>
      </c>
      <c r="L50" s="16" t="s">
        <v>1799</v>
      </c>
      <c r="M50" s="16" t="s">
        <v>1800</v>
      </c>
      <c r="N50" s="16" t="s">
        <v>16</v>
      </c>
      <c r="O50" s="16" t="s">
        <v>16</v>
      </c>
      <c r="P50" s="16" t="s">
        <v>263</v>
      </c>
      <c r="Q50" s="16" t="s">
        <v>1801</v>
      </c>
      <c r="R50" s="16" t="s">
        <v>175</v>
      </c>
      <c r="S50" s="30" t="s">
        <v>1802</v>
      </c>
      <c r="T50" s="16"/>
      <c r="AI50" s="16"/>
      <c r="AJ50" s="16"/>
      <c r="AK50" s="16"/>
      <c r="AL50" s="16"/>
      <c r="AM50" s="16"/>
      <c r="AN50" s="16"/>
    </row>
    <row r="51" ht="15.75" customHeight="1">
      <c r="A51" s="73">
        <v>44663.625024953704</v>
      </c>
      <c r="B51" s="16" t="s">
        <v>21</v>
      </c>
      <c r="C51" s="67" t="s">
        <v>25</v>
      </c>
      <c r="D51" s="16" t="s">
        <v>30</v>
      </c>
      <c r="E51" s="26">
        <v>0.0</v>
      </c>
      <c r="F51" s="16" t="s">
        <v>1803</v>
      </c>
      <c r="G51" s="16" t="s">
        <v>1803</v>
      </c>
      <c r="H51" s="16" t="s">
        <v>13</v>
      </c>
      <c r="I51" s="16" t="s">
        <v>13</v>
      </c>
      <c r="J51" s="16" t="s">
        <v>1570</v>
      </c>
      <c r="K51" s="16" t="s">
        <v>1564</v>
      </c>
      <c r="L51" s="16" t="s">
        <v>1804</v>
      </c>
      <c r="M51" s="16" t="s">
        <v>1805</v>
      </c>
      <c r="N51" s="16" t="s">
        <v>24</v>
      </c>
      <c r="O51" s="16" t="s">
        <v>15</v>
      </c>
      <c r="P51" s="16" t="s">
        <v>774</v>
      </c>
      <c r="Q51" s="16" t="s">
        <v>1806</v>
      </c>
      <c r="R51" s="16" t="s">
        <v>175</v>
      </c>
      <c r="S51" s="16" t="s">
        <v>1807</v>
      </c>
      <c r="T51" s="16"/>
      <c r="AI51" s="16"/>
      <c r="AJ51" s="16"/>
      <c r="AK51" s="16"/>
      <c r="AL51" s="16"/>
      <c r="AM51" s="16"/>
      <c r="AN51" s="16"/>
    </row>
    <row r="52" ht="15.75" customHeight="1">
      <c r="A52" s="73">
        <v>44663.6251165162</v>
      </c>
      <c r="B52" s="16" t="s">
        <v>21</v>
      </c>
      <c r="C52" s="67" t="s">
        <v>25</v>
      </c>
      <c r="D52" s="16" t="s">
        <v>30</v>
      </c>
      <c r="E52" s="26">
        <v>0.0</v>
      </c>
      <c r="F52" s="16" t="s">
        <v>1808</v>
      </c>
      <c r="G52" s="16" t="s">
        <v>1809</v>
      </c>
      <c r="H52" s="16" t="s">
        <v>13</v>
      </c>
      <c r="I52" s="16" t="s">
        <v>13</v>
      </c>
      <c r="J52" s="16" t="s">
        <v>1810</v>
      </c>
      <c r="K52" s="16" t="s">
        <v>1560</v>
      </c>
      <c r="L52" s="16" t="s">
        <v>1811</v>
      </c>
      <c r="M52" s="16" t="s">
        <v>1812</v>
      </c>
      <c r="N52" s="16" t="s">
        <v>15</v>
      </c>
      <c r="O52" s="16" t="s">
        <v>16</v>
      </c>
      <c r="P52" s="16" t="s">
        <v>820</v>
      </c>
      <c r="Q52" s="16" t="s">
        <v>175</v>
      </c>
      <c r="R52" s="16" t="s">
        <v>16</v>
      </c>
      <c r="S52" s="16"/>
      <c r="T52" s="16" t="s">
        <v>1700</v>
      </c>
      <c r="AI52" s="16"/>
      <c r="AJ52" s="16"/>
      <c r="AK52" s="16"/>
      <c r="AL52" s="16"/>
      <c r="AM52" s="16"/>
      <c r="AN52" s="16"/>
    </row>
    <row r="53" ht="15.75" customHeight="1">
      <c r="A53" s="73">
        <v>44663.62620665509</v>
      </c>
      <c r="B53" s="16" t="s">
        <v>21</v>
      </c>
      <c r="C53" s="67" t="s">
        <v>25</v>
      </c>
      <c r="D53" s="16" t="s">
        <v>30</v>
      </c>
      <c r="E53" s="26">
        <v>0.0</v>
      </c>
      <c r="F53" s="16" t="s">
        <v>1813</v>
      </c>
      <c r="G53" s="16" t="s">
        <v>1814</v>
      </c>
      <c r="H53" s="75" t="s">
        <v>34</v>
      </c>
      <c r="I53" s="75" t="s">
        <v>41</v>
      </c>
      <c r="J53" s="16" t="s">
        <v>1583</v>
      </c>
      <c r="K53" s="16" t="s">
        <v>1571</v>
      </c>
      <c r="L53" s="16" t="s">
        <v>884</v>
      </c>
      <c r="M53" s="16" t="s">
        <v>1815</v>
      </c>
      <c r="N53" s="16" t="s">
        <v>16</v>
      </c>
      <c r="O53" s="16" t="s">
        <v>16</v>
      </c>
      <c r="P53" s="16" t="s">
        <v>240</v>
      </c>
      <c r="Q53" s="16" t="s">
        <v>268</v>
      </c>
      <c r="R53" s="16" t="s">
        <v>15</v>
      </c>
      <c r="S53" s="16" t="s">
        <v>1610</v>
      </c>
      <c r="T53" s="16"/>
      <c r="AI53" s="16"/>
      <c r="AJ53" s="16"/>
      <c r="AK53" s="16"/>
      <c r="AL53" s="16"/>
      <c r="AM53" s="16"/>
      <c r="AN53" s="16"/>
    </row>
    <row r="54" ht="15.75" customHeight="1">
      <c r="A54" s="73">
        <v>44663.62646288195</v>
      </c>
      <c r="B54" s="16" t="s">
        <v>21</v>
      </c>
      <c r="C54" s="67" t="s">
        <v>25</v>
      </c>
      <c r="D54" s="16" t="s">
        <v>30</v>
      </c>
      <c r="E54" s="26">
        <v>0.0</v>
      </c>
      <c r="F54" s="16" t="s">
        <v>1816</v>
      </c>
      <c r="G54" s="16" t="s">
        <v>1817</v>
      </c>
      <c r="H54" s="75" t="s">
        <v>34</v>
      </c>
      <c r="I54" s="26">
        <v>0.0</v>
      </c>
      <c r="J54" s="16" t="s">
        <v>1818</v>
      </c>
      <c r="K54" s="16" t="s">
        <v>1571</v>
      </c>
      <c r="L54" s="16" t="s">
        <v>1819</v>
      </c>
      <c r="M54" s="16" t="s">
        <v>1820</v>
      </c>
      <c r="N54" s="16" t="s">
        <v>16</v>
      </c>
      <c r="O54" s="16" t="s">
        <v>16</v>
      </c>
      <c r="P54" s="16" t="s">
        <v>178</v>
      </c>
      <c r="Q54" s="16" t="s">
        <v>1821</v>
      </c>
      <c r="R54" s="16" t="s">
        <v>175</v>
      </c>
      <c r="S54" s="30" t="s">
        <v>1549</v>
      </c>
      <c r="T54" s="16"/>
      <c r="AI54" s="16"/>
      <c r="AJ54" s="16"/>
      <c r="AK54" s="16"/>
      <c r="AL54" s="16"/>
      <c r="AM54" s="16"/>
      <c r="AN54" s="16"/>
    </row>
    <row r="55" ht="15.75" customHeight="1">
      <c r="A55" s="73">
        <v>44663.62700482639</v>
      </c>
      <c r="B55" s="16" t="s">
        <v>21</v>
      </c>
      <c r="C55" s="67" t="s">
        <v>25</v>
      </c>
      <c r="D55" s="16" t="s">
        <v>30</v>
      </c>
      <c r="E55" s="75" t="s">
        <v>23</v>
      </c>
      <c r="F55" s="16" t="s">
        <v>1822</v>
      </c>
      <c r="G55" s="16" t="s">
        <v>1823</v>
      </c>
      <c r="H55" s="75" t="s">
        <v>14</v>
      </c>
      <c r="I55" s="75" t="s">
        <v>23</v>
      </c>
      <c r="J55" s="16" t="s">
        <v>1683</v>
      </c>
      <c r="K55" s="16" t="s">
        <v>1571</v>
      </c>
      <c r="L55" s="16" t="s">
        <v>175</v>
      </c>
      <c r="M55" s="16" t="s">
        <v>1692</v>
      </c>
      <c r="N55" s="16" t="s">
        <v>24</v>
      </c>
      <c r="O55" s="16" t="s">
        <v>15</v>
      </c>
      <c r="P55" s="16" t="s">
        <v>240</v>
      </c>
      <c r="Q55" s="16" t="s">
        <v>555</v>
      </c>
      <c r="R55" s="16" t="s">
        <v>175</v>
      </c>
      <c r="S55" s="30" t="s">
        <v>1610</v>
      </c>
      <c r="T55" s="16"/>
      <c r="AI55" s="16"/>
      <c r="AJ55" s="16"/>
      <c r="AK55" s="16"/>
      <c r="AL55" s="16"/>
      <c r="AM55" s="16"/>
      <c r="AN55" s="16"/>
    </row>
    <row r="56" ht="15.75" customHeight="1">
      <c r="A56" s="73">
        <v>44663.62709542824</v>
      </c>
      <c r="B56" s="16" t="s">
        <v>21</v>
      </c>
      <c r="C56" s="67" t="s">
        <v>25</v>
      </c>
      <c r="D56" s="16" t="s">
        <v>30</v>
      </c>
      <c r="E56" s="26">
        <v>0.0</v>
      </c>
      <c r="F56" s="16" t="s">
        <v>1824</v>
      </c>
      <c r="G56" s="75" t="s">
        <v>1825</v>
      </c>
      <c r="H56" s="75" t="s">
        <v>34</v>
      </c>
      <c r="I56" s="75" t="s">
        <v>23</v>
      </c>
      <c r="J56" s="16" t="s">
        <v>1826</v>
      </c>
      <c r="K56" s="16" t="s">
        <v>1571</v>
      </c>
      <c r="L56" s="16" t="s">
        <v>1827</v>
      </c>
      <c r="M56" s="16" t="s">
        <v>1812</v>
      </c>
      <c r="N56" s="16" t="s">
        <v>15</v>
      </c>
      <c r="O56" s="16" t="s">
        <v>15</v>
      </c>
      <c r="P56" s="16" t="s">
        <v>568</v>
      </c>
      <c r="Q56" s="16" t="s">
        <v>198</v>
      </c>
      <c r="R56" s="16" t="s">
        <v>16</v>
      </c>
      <c r="S56" s="16"/>
      <c r="T56" s="30" t="s">
        <v>1828</v>
      </c>
      <c r="AI56" s="30"/>
      <c r="AJ56" s="30"/>
      <c r="AK56" s="16"/>
      <c r="AL56" s="16"/>
      <c r="AM56" s="16"/>
      <c r="AN56" s="16"/>
    </row>
    <row r="57" ht="15.75" customHeight="1">
      <c r="A57" s="73">
        <v>44663.627227731486</v>
      </c>
      <c r="B57" s="16" t="s">
        <v>21</v>
      </c>
      <c r="C57" s="67" t="s">
        <v>25</v>
      </c>
      <c r="D57" s="16" t="s">
        <v>30</v>
      </c>
      <c r="E57" s="26">
        <v>0.0</v>
      </c>
      <c r="F57" s="16" t="s">
        <v>1611</v>
      </c>
      <c r="G57" s="16" t="s">
        <v>1829</v>
      </c>
      <c r="H57" s="75" t="s">
        <v>14</v>
      </c>
      <c r="I57" s="75" t="s">
        <v>41</v>
      </c>
      <c r="J57" s="16" t="s">
        <v>1830</v>
      </c>
      <c r="K57" s="16" t="s">
        <v>1560</v>
      </c>
      <c r="L57" s="16" t="s">
        <v>881</v>
      </c>
      <c r="M57" s="16" t="s">
        <v>1831</v>
      </c>
      <c r="N57" s="16" t="s">
        <v>16</v>
      </c>
      <c r="O57" s="16" t="s">
        <v>15</v>
      </c>
      <c r="P57" s="16" t="s">
        <v>298</v>
      </c>
      <c r="Q57" s="16" t="s">
        <v>1832</v>
      </c>
      <c r="R57" s="16" t="s">
        <v>175</v>
      </c>
      <c r="S57" s="30" t="s">
        <v>175</v>
      </c>
      <c r="T57" s="16"/>
      <c r="AI57" s="16"/>
      <c r="AJ57" s="16"/>
      <c r="AK57" s="16"/>
      <c r="AL57" s="16"/>
      <c r="AM57" s="16"/>
      <c r="AN57" s="16"/>
    </row>
    <row r="58" ht="15.75" customHeight="1">
      <c r="A58" s="73">
        <v>44663.62786821759</v>
      </c>
      <c r="B58" s="16" t="s">
        <v>21</v>
      </c>
      <c r="C58" s="67" t="s">
        <v>25</v>
      </c>
      <c r="D58" s="16" t="s">
        <v>11</v>
      </c>
      <c r="E58" s="26">
        <v>0.0</v>
      </c>
      <c r="F58" s="16" t="s">
        <v>1833</v>
      </c>
      <c r="G58" s="16" t="s">
        <v>1834</v>
      </c>
      <c r="H58" s="75" t="s">
        <v>34</v>
      </c>
      <c r="I58" s="75" t="s">
        <v>41</v>
      </c>
      <c r="J58" s="16" t="s">
        <v>1563</v>
      </c>
      <c r="K58" s="16" t="s">
        <v>1835</v>
      </c>
      <c r="L58" s="16" t="s">
        <v>1836</v>
      </c>
      <c r="M58" s="16" t="s">
        <v>1837</v>
      </c>
      <c r="N58" s="16" t="s">
        <v>24</v>
      </c>
      <c r="O58" s="16" t="s">
        <v>15</v>
      </c>
      <c r="P58" s="16" t="s">
        <v>298</v>
      </c>
      <c r="Q58" s="16" t="s">
        <v>1838</v>
      </c>
      <c r="R58" s="16" t="s">
        <v>15</v>
      </c>
      <c r="S58" s="30" t="s">
        <v>1600</v>
      </c>
      <c r="T58" s="16"/>
      <c r="AI58" s="16"/>
      <c r="AJ58" s="16"/>
      <c r="AK58" s="16"/>
      <c r="AL58" s="16"/>
      <c r="AM58" s="16"/>
      <c r="AN58" s="16"/>
    </row>
    <row r="59" ht="15.75" customHeight="1">
      <c r="A59" s="73">
        <v>44663.63034909722</v>
      </c>
      <c r="B59" s="16" t="s">
        <v>21</v>
      </c>
      <c r="C59" s="67" t="s">
        <v>25</v>
      </c>
      <c r="D59" s="16" t="s">
        <v>77</v>
      </c>
      <c r="E59" s="26">
        <v>0.0</v>
      </c>
      <c r="F59" s="16" t="s">
        <v>1839</v>
      </c>
      <c r="G59" s="16" t="s">
        <v>1840</v>
      </c>
      <c r="H59" s="75" t="s">
        <v>34</v>
      </c>
      <c r="I59" s="75" t="s">
        <v>41</v>
      </c>
      <c r="J59" s="16" t="s">
        <v>1559</v>
      </c>
      <c r="K59" s="16" t="s">
        <v>1560</v>
      </c>
      <c r="L59" s="16" t="s">
        <v>175</v>
      </c>
      <c r="M59" s="16" t="s">
        <v>1618</v>
      </c>
      <c r="N59" s="16" t="s">
        <v>24</v>
      </c>
      <c r="O59" s="16" t="s">
        <v>15</v>
      </c>
      <c r="P59" s="16" t="s">
        <v>240</v>
      </c>
      <c r="Q59" s="16" t="s">
        <v>175</v>
      </c>
      <c r="R59" s="16" t="s">
        <v>15</v>
      </c>
      <c r="S59" s="16" t="s">
        <v>1807</v>
      </c>
      <c r="T59" s="16"/>
      <c r="AI59" s="16"/>
      <c r="AJ59" s="16"/>
      <c r="AK59" s="16"/>
      <c r="AL59" s="16"/>
      <c r="AM59" s="16"/>
      <c r="AN59" s="16"/>
    </row>
    <row r="60" ht="15.75" customHeight="1">
      <c r="A60" s="73">
        <v>44663.63149269676</v>
      </c>
      <c r="B60" s="16" t="s">
        <v>21</v>
      </c>
      <c r="C60" s="67" t="s">
        <v>25</v>
      </c>
      <c r="D60" s="16" t="s">
        <v>30</v>
      </c>
      <c r="E60" s="75" t="s">
        <v>23</v>
      </c>
      <c r="F60" s="16" t="s">
        <v>1841</v>
      </c>
      <c r="G60" s="16" t="s">
        <v>1842</v>
      </c>
      <c r="H60" s="75" t="s">
        <v>23</v>
      </c>
      <c r="I60" s="75" t="s">
        <v>23</v>
      </c>
      <c r="J60" s="16" t="s">
        <v>1545</v>
      </c>
      <c r="K60" s="16" t="s">
        <v>1571</v>
      </c>
      <c r="L60" s="16" t="s">
        <v>1843</v>
      </c>
      <c r="M60" s="16" t="s">
        <v>1843</v>
      </c>
      <c r="N60" s="16" t="s">
        <v>16</v>
      </c>
      <c r="O60" s="16" t="s">
        <v>16</v>
      </c>
      <c r="P60" s="16" t="s">
        <v>1844</v>
      </c>
      <c r="Q60" s="16" t="s">
        <v>1845</v>
      </c>
      <c r="R60" s="16" t="s">
        <v>15</v>
      </c>
      <c r="S60" s="30" t="s">
        <v>1807</v>
      </c>
      <c r="T60" s="16"/>
      <c r="AI60" s="16"/>
      <c r="AJ60" s="16"/>
      <c r="AK60" s="16"/>
      <c r="AL60" s="16"/>
      <c r="AM60" s="16"/>
      <c r="AN60" s="16"/>
    </row>
    <row r="61" ht="15.75" customHeight="1">
      <c r="A61" s="73">
        <v>44664.378584791666</v>
      </c>
      <c r="B61" s="16" t="s">
        <v>21</v>
      </c>
      <c r="C61" s="67" t="s">
        <v>25</v>
      </c>
      <c r="D61" s="16" t="s">
        <v>30</v>
      </c>
      <c r="E61" s="26">
        <v>0.0</v>
      </c>
      <c r="F61" s="16" t="s">
        <v>1846</v>
      </c>
      <c r="G61" s="16" t="s">
        <v>1847</v>
      </c>
      <c r="H61" s="16" t="s">
        <v>13</v>
      </c>
      <c r="I61" s="16" t="s">
        <v>13</v>
      </c>
      <c r="J61" s="16" t="s">
        <v>1830</v>
      </c>
      <c r="K61" s="16" t="s">
        <v>1848</v>
      </c>
      <c r="L61" s="16" t="s">
        <v>1849</v>
      </c>
      <c r="M61" s="16" t="s">
        <v>1850</v>
      </c>
      <c r="N61" s="16" t="s">
        <v>15</v>
      </c>
      <c r="O61" s="16" t="s">
        <v>15</v>
      </c>
      <c r="P61" s="16" t="s">
        <v>194</v>
      </c>
      <c r="Q61" s="16" t="s">
        <v>1851</v>
      </c>
      <c r="R61" s="16" t="s">
        <v>175</v>
      </c>
      <c r="S61" s="16" t="s">
        <v>1549</v>
      </c>
      <c r="T61" s="16"/>
      <c r="AI61" s="16"/>
      <c r="AJ61" s="16"/>
      <c r="AK61" s="16"/>
      <c r="AL61" s="16"/>
      <c r="AM61" s="16"/>
      <c r="AN61" s="16"/>
    </row>
    <row r="62" ht="15.75" customHeight="1">
      <c r="A62" s="73">
        <v>44664.37948423611</v>
      </c>
      <c r="B62" s="16" t="s">
        <v>21</v>
      </c>
      <c r="C62" s="67" t="s">
        <v>25</v>
      </c>
      <c r="D62" s="16" t="s">
        <v>11</v>
      </c>
      <c r="E62" s="16" t="s">
        <v>13</v>
      </c>
      <c r="F62" s="16" t="s">
        <v>1852</v>
      </c>
      <c r="G62" s="16" t="s">
        <v>1853</v>
      </c>
      <c r="H62" s="16" t="s">
        <v>13</v>
      </c>
      <c r="I62" s="75" t="s">
        <v>14</v>
      </c>
      <c r="J62" s="16" t="s">
        <v>1559</v>
      </c>
      <c r="K62" s="16" t="s">
        <v>1589</v>
      </c>
      <c r="L62" s="16" t="s">
        <v>175</v>
      </c>
      <c r="M62" s="16" t="s">
        <v>1854</v>
      </c>
      <c r="N62" s="16" t="s">
        <v>16</v>
      </c>
      <c r="O62" s="16" t="s">
        <v>15</v>
      </c>
      <c r="P62" s="16" t="s">
        <v>194</v>
      </c>
      <c r="Q62" s="16" t="s">
        <v>1855</v>
      </c>
      <c r="R62" s="16" t="s">
        <v>175</v>
      </c>
      <c r="S62" s="16" t="s">
        <v>1807</v>
      </c>
      <c r="T62" s="16"/>
      <c r="AI62" s="16"/>
      <c r="AJ62" s="16"/>
      <c r="AK62" s="16"/>
      <c r="AL62" s="16"/>
      <c r="AM62" s="16"/>
      <c r="AN62" s="16"/>
    </row>
    <row r="63" ht="15.75" customHeight="1">
      <c r="A63" s="73">
        <v>44664.380966365745</v>
      </c>
      <c r="B63" s="16" t="s">
        <v>21</v>
      </c>
      <c r="C63" s="67" t="s">
        <v>25</v>
      </c>
      <c r="D63" s="16" t="s">
        <v>30</v>
      </c>
      <c r="E63" s="26">
        <v>0.0</v>
      </c>
      <c r="F63" s="16" t="s">
        <v>1840</v>
      </c>
      <c r="G63" s="16" t="s">
        <v>1856</v>
      </c>
      <c r="H63" s="75" t="s">
        <v>23</v>
      </c>
      <c r="I63" s="75" t="s">
        <v>41</v>
      </c>
      <c r="J63" s="16" t="s">
        <v>1830</v>
      </c>
      <c r="K63" s="16" t="s">
        <v>1671</v>
      </c>
      <c r="L63" s="16" t="s">
        <v>574</v>
      </c>
      <c r="M63" s="16" t="s">
        <v>733</v>
      </c>
      <c r="N63" s="16" t="s">
        <v>24</v>
      </c>
      <c r="O63" s="16" t="s">
        <v>15</v>
      </c>
      <c r="P63" s="16" t="s">
        <v>315</v>
      </c>
      <c r="Q63" s="16" t="s">
        <v>198</v>
      </c>
      <c r="R63" s="16" t="s">
        <v>15</v>
      </c>
      <c r="S63" s="16" t="s">
        <v>1549</v>
      </c>
      <c r="T63" s="16"/>
      <c r="AI63" s="16"/>
      <c r="AJ63" s="16"/>
      <c r="AK63" s="16"/>
      <c r="AL63" s="16"/>
      <c r="AM63" s="16"/>
      <c r="AN63" s="16"/>
    </row>
    <row r="64" ht="15.75" customHeight="1">
      <c r="A64" s="73">
        <v>44664.381898101856</v>
      </c>
      <c r="B64" s="16" t="s">
        <v>21</v>
      </c>
      <c r="C64" s="67" t="s">
        <v>25</v>
      </c>
      <c r="D64" s="16" t="s">
        <v>30</v>
      </c>
      <c r="E64" s="75" t="s">
        <v>23</v>
      </c>
      <c r="F64" s="16" t="s">
        <v>1857</v>
      </c>
      <c r="G64" s="16" t="s">
        <v>1858</v>
      </c>
      <c r="H64" s="75" t="s">
        <v>23</v>
      </c>
      <c r="I64" s="75" t="s">
        <v>41</v>
      </c>
      <c r="J64" s="16" t="s">
        <v>1670</v>
      </c>
      <c r="K64" s="16" t="s">
        <v>1571</v>
      </c>
      <c r="L64" s="16" t="s">
        <v>1859</v>
      </c>
      <c r="M64" s="16" t="s">
        <v>1860</v>
      </c>
      <c r="N64" s="16" t="s">
        <v>16</v>
      </c>
      <c r="O64" s="16" t="s">
        <v>15</v>
      </c>
      <c r="P64" s="16" t="s">
        <v>194</v>
      </c>
      <c r="Q64" s="16" t="s">
        <v>198</v>
      </c>
      <c r="R64" s="16" t="s">
        <v>175</v>
      </c>
      <c r="S64" s="16" t="s">
        <v>1861</v>
      </c>
      <c r="T64" s="16"/>
      <c r="AI64" s="16"/>
      <c r="AJ64" s="16"/>
      <c r="AK64" s="16"/>
      <c r="AL64" s="16"/>
      <c r="AM64" s="16"/>
      <c r="AN64" s="16"/>
    </row>
    <row r="65" ht="15.75" customHeight="1">
      <c r="A65" s="73">
        <v>44664.38581386574</v>
      </c>
      <c r="B65" s="16" t="s">
        <v>21</v>
      </c>
      <c r="C65" s="67" t="s">
        <v>25</v>
      </c>
      <c r="D65" s="16" t="s">
        <v>30</v>
      </c>
      <c r="E65" s="26">
        <v>0.0</v>
      </c>
      <c r="F65" s="16" t="s">
        <v>1862</v>
      </c>
      <c r="G65" s="16" t="s">
        <v>1863</v>
      </c>
      <c r="H65" s="16" t="s">
        <v>13</v>
      </c>
      <c r="I65" s="16" t="s">
        <v>13</v>
      </c>
      <c r="J65" s="16" t="s">
        <v>1818</v>
      </c>
      <c r="K65" s="16" t="s">
        <v>1589</v>
      </c>
      <c r="L65" s="16" t="s">
        <v>1864</v>
      </c>
      <c r="M65" s="16" t="s">
        <v>1865</v>
      </c>
      <c r="N65" s="16" t="s">
        <v>15</v>
      </c>
      <c r="O65" s="16" t="s">
        <v>15</v>
      </c>
      <c r="P65" s="16" t="s">
        <v>240</v>
      </c>
      <c r="Q65" s="16" t="s">
        <v>1866</v>
      </c>
      <c r="R65" s="16" t="s">
        <v>175</v>
      </c>
      <c r="S65" s="16" t="s">
        <v>1549</v>
      </c>
      <c r="T65" s="16"/>
      <c r="AI65" s="16"/>
      <c r="AJ65" s="16"/>
      <c r="AK65" s="16"/>
      <c r="AL65" s="16"/>
      <c r="AM65" s="16"/>
      <c r="AN65" s="16"/>
    </row>
    <row r="66" ht="15.75" customHeight="1">
      <c r="A66" s="73">
        <v>44664.43818375</v>
      </c>
      <c r="B66" s="16" t="s">
        <v>21</v>
      </c>
      <c r="C66" s="67" t="s">
        <v>25</v>
      </c>
      <c r="D66" s="16" t="s">
        <v>30</v>
      </c>
      <c r="E66" s="26">
        <v>0.0</v>
      </c>
      <c r="F66" s="16" t="s">
        <v>417</v>
      </c>
      <c r="G66" s="16" t="s">
        <v>1867</v>
      </c>
      <c r="H66" s="75" t="s">
        <v>14</v>
      </c>
      <c r="I66" s="75" t="s">
        <v>14</v>
      </c>
      <c r="J66" s="16" t="s">
        <v>1583</v>
      </c>
      <c r="K66" s="16" t="s">
        <v>1571</v>
      </c>
      <c r="L66" s="16" t="s">
        <v>1868</v>
      </c>
      <c r="M66" s="16" t="s">
        <v>1692</v>
      </c>
      <c r="N66" s="16" t="s">
        <v>16</v>
      </c>
      <c r="O66" s="16" t="s">
        <v>16</v>
      </c>
      <c r="P66" s="16" t="s">
        <v>194</v>
      </c>
      <c r="Q66" s="16" t="s">
        <v>1869</v>
      </c>
      <c r="R66" s="16" t="s">
        <v>16</v>
      </c>
      <c r="S66" s="16"/>
      <c r="T66" s="16" t="s">
        <v>1661</v>
      </c>
      <c r="AI66" s="16"/>
      <c r="AJ66" s="16"/>
      <c r="AK66" s="16"/>
      <c r="AL66" s="16"/>
      <c r="AM66" s="16"/>
      <c r="AN66" s="16"/>
    </row>
    <row r="67" ht="15.75" customHeight="1">
      <c r="A67" s="73">
        <v>44664.43818516204</v>
      </c>
      <c r="B67" s="16" t="s">
        <v>21</v>
      </c>
      <c r="C67" s="67" t="s">
        <v>25</v>
      </c>
      <c r="D67" s="16" t="s">
        <v>11</v>
      </c>
      <c r="E67" s="75" t="s">
        <v>34</v>
      </c>
      <c r="F67" s="16" t="s">
        <v>1870</v>
      </c>
      <c r="G67" s="16" t="s">
        <v>1871</v>
      </c>
      <c r="H67" s="75" t="s">
        <v>34</v>
      </c>
      <c r="I67" s="75" t="s">
        <v>23</v>
      </c>
      <c r="J67" s="16" t="s">
        <v>1607</v>
      </c>
      <c r="K67" s="16" t="s">
        <v>1589</v>
      </c>
      <c r="L67" s="16" t="s">
        <v>175</v>
      </c>
      <c r="M67" s="16" t="s">
        <v>1872</v>
      </c>
      <c r="N67" s="16" t="s">
        <v>15</v>
      </c>
      <c r="O67" s="16" t="s">
        <v>15</v>
      </c>
      <c r="P67" s="16" t="s">
        <v>1873</v>
      </c>
      <c r="Q67" s="16" t="s">
        <v>1435</v>
      </c>
      <c r="R67" s="16" t="s">
        <v>175</v>
      </c>
      <c r="S67" s="16" t="s">
        <v>1874</v>
      </c>
      <c r="T67" s="16"/>
      <c r="AI67" s="16"/>
      <c r="AJ67" s="16"/>
      <c r="AK67" s="16"/>
      <c r="AL67" s="16"/>
      <c r="AM67" s="16"/>
      <c r="AN67" s="16"/>
    </row>
    <row r="68" ht="15.75" customHeight="1">
      <c r="A68" s="73">
        <v>44664.43903043981</v>
      </c>
      <c r="B68" s="16" t="s">
        <v>21</v>
      </c>
      <c r="C68" s="67" t="s">
        <v>25</v>
      </c>
      <c r="D68" s="16" t="s">
        <v>11</v>
      </c>
      <c r="E68" s="75" t="s">
        <v>34</v>
      </c>
      <c r="F68" s="16" t="s">
        <v>1875</v>
      </c>
      <c r="G68" s="16" t="s">
        <v>1876</v>
      </c>
      <c r="H68" s="75" t="s">
        <v>34</v>
      </c>
      <c r="I68" s="75" t="s">
        <v>14</v>
      </c>
      <c r="J68" s="16" t="s">
        <v>1659</v>
      </c>
      <c r="K68" s="16" t="s">
        <v>1560</v>
      </c>
      <c r="L68" s="16" t="s">
        <v>1877</v>
      </c>
      <c r="M68" s="16" t="s">
        <v>16</v>
      </c>
      <c r="N68" s="16" t="s">
        <v>16</v>
      </c>
      <c r="O68" s="16" t="s">
        <v>16</v>
      </c>
      <c r="P68" s="16" t="s">
        <v>178</v>
      </c>
      <c r="Q68" s="16" t="s">
        <v>972</v>
      </c>
      <c r="R68" s="16" t="s">
        <v>16</v>
      </c>
      <c r="S68" s="16"/>
      <c r="T68" s="16" t="s">
        <v>1878</v>
      </c>
      <c r="AI68" s="16"/>
      <c r="AJ68" s="16"/>
      <c r="AK68" s="16"/>
      <c r="AL68" s="16"/>
      <c r="AM68" s="16"/>
      <c r="AN68" s="16"/>
    </row>
    <row r="69" ht="15.75" customHeight="1">
      <c r="A69" s="73">
        <v>44664.43908449074</v>
      </c>
      <c r="B69" s="16" t="s">
        <v>21</v>
      </c>
      <c r="C69" s="67" t="s">
        <v>25</v>
      </c>
      <c r="D69" s="16" t="s">
        <v>30</v>
      </c>
      <c r="E69" s="16" t="s">
        <v>13</v>
      </c>
      <c r="F69" s="16" t="s">
        <v>1879</v>
      </c>
      <c r="G69" s="16" t="s">
        <v>1880</v>
      </c>
      <c r="H69" s="26">
        <v>0.0</v>
      </c>
      <c r="I69" s="16" t="s">
        <v>13</v>
      </c>
      <c r="J69" s="16" t="s">
        <v>1664</v>
      </c>
      <c r="K69" s="16" t="s">
        <v>1632</v>
      </c>
      <c r="L69" s="16" t="s">
        <v>1881</v>
      </c>
      <c r="M69" s="16" t="s">
        <v>1812</v>
      </c>
      <c r="N69" s="16" t="s">
        <v>16</v>
      </c>
      <c r="O69" s="16" t="s">
        <v>16</v>
      </c>
      <c r="P69" s="16" t="s">
        <v>156</v>
      </c>
      <c r="Q69" s="16" t="s">
        <v>1882</v>
      </c>
      <c r="R69" s="16" t="s">
        <v>175</v>
      </c>
      <c r="S69" s="30" t="s">
        <v>1549</v>
      </c>
      <c r="T69" s="16"/>
      <c r="AI69" s="16"/>
      <c r="AJ69" s="16"/>
      <c r="AK69" s="16"/>
      <c r="AL69" s="16"/>
      <c r="AM69" s="16"/>
      <c r="AN69" s="16"/>
    </row>
    <row r="70" ht="15.75" customHeight="1">
      <c r="A70" s="73">
        <v>44664.439425856486</v>
      </c>
      <c r="B70" s="16" t="s">
        <v>21</v>
      </c>
      <c r="C70" s="67" t="s">
        <v>25</v>
      </c>
      <c r="D70" s="16" t="s">
        <v>1883</v>
      </c>
      <c r="E70" s="75" t="s">
        <v>34</v>
      </c>
      <c r="F70" s="16" t="s">
        <v>1884</v>
      </c>
      <c r="G70" s="16" t="s">
        <v>1885</v>
      </c>
      <c r="H70" s="26">
        <v>0.0</v>
      </c>
      <c r="I70" s="75" t="s">
        <v>14</v>
      </c>
      <c r="J70" s="16" t="s">
        <v>1563</v>
      </c>
      <c r="K70" s="16" t="s">
        <v>1886</v>
      </c>
      <c r="L70" s="16" t="s">
        <v>558</v>
      </c>
      <c r="M70" s="16" t="s">
        <v>1887</v>
      </c>
      <c r="N70" s="16" t="s">
        <v>15</v>
      </c>
      <c r="O70" s="16" t="s">
        <v>15</v>
      </c>
      <c r="P70" s="16" t="s">
        <v>470</v>
      </c>
      <c r="Q70" s="16" t="s">
        <v>558</v>
      </c>
      <c r="R70" s="16" t="s">
        <v>175</v>
      </c>
      <c r="S70" s="16" t="s">
        <v>1610</v>
      </c>
      <c r="T70" s="16"/>
      <c r="AI70" s="16"/>
      <c r="AJ70" s="16"/>
      <c r="AK70" s="16"/>
      <c r="AL70" s="16"/>
      <c r="AM70" s="16"/>
      <c r="AN70" s="16"/>
    </row>
    <row r="71" ht="15.75" customHeight="1">
      <c r="A71" s="73">
        <v>44664.43944180556</v>
      </c>
      <c r="B71" s="16" t="s">
        <v>21</v>
      </c>
      <c r="C71" s="67" t="s">
        <v>25</v>
      </c>
      <c r="D71" s="16" t="s">
        <v>1888</v>
      </c>
      <c r="E71" s="75" t="s">
        <v>23</v>
      </c>
      <c r="F71" s="16" t="s">
        <v>1889</v>
      </c>
      <c r="G71" s="16" t="s">
        <v>1890</v>
      </c>
      <c r="H71" s="75" t="s">
        <v>23</v>
      </c>
      <c r="I71" s="16" t="s">
        <v>13</v>
      </c>
      <c r="J71" s="16" t="s">
        <v>1891</v>
      </c>
      <c r="K71" s="16" t="s">
        <v>1886</v>
      </c>
      <c r="L71" s="16" t="s">
        <v>1892</v>
      </c>
      <c r="M71" s="16" t="s">
        <v>1893</v>
      </c>
      <c r="N71" s="16" t="s">
        <v>16</v>
      </c>
      <c r="O71" s="16" t="s">
        <v>15</v>
      </c>
      <c r="P71" s="16" t="s">
        <v>552</v>
      </c>
      <c r="Q71" s="16" t="s">
        <v>1894</v>
      </c>
      <c r="R71" s="16" t="s">
        <v>16</v>
      </c>
      <c r="S71" s="16"/>
      <c r="T71" s="16" t="s">
        <v>1661</v>
      </c>
      <c r="AI71" s="16"/>
      <c r="AJ71" s="16"/>
      <c r="AK71" s="16"/>
      <c r="AL71" s="16"/>
      <c r="AM71" s="16"/>
      <c r="AN71" s="16"/>
    </row>
    <row r="72" ht="15.75" customHeight="1">
      <c r="A72" s="73">
        <v>44664.43945053241</v>
      </c>
      <c r="B72" s="16" t="s">
        <v>21</v>
      </c>
      <c r="C72" s="67" t="s">
        <v>25</v>
      </c>
      <c r="D72" s="16" t="s">
        <v>11</v>
      </c>
      <c r="E72" s="26">
        <v>0.0</v>
      </c>
      <c r="F72" s="16" t="s">
        <v>1895</v>
      </c>
      <c r="G72" s="16" t="s">
        <v>1896</v>
      </c>
      <c r="H72" s="16" t="s">
        <v>13</v>
      </c>
      <c r="I72" s="16" t="s">
        <v>13</v>
      </c>
      <c r="J72" s="16" t="s">
        <v>1659</v>
      </c>
      <c r="K72" s="16" t="s">
        <v>1571</v>
      </c>
      <c r="L72" s="16" t="s">
        <v>1897</v>
      </c>
      <c r="M72" s="16" t="s">
        <v>1898</v>
      </c>
      <c r="N72" s="16" t="s">
        <v>16</v>
      </c>
      <c r="O72" s="16" t="s">
        <v>15</v>
      </c>
      <c r="P72" s="16" t="s">
        <v>263</v>
      </c>
      <c r="Q72" s="16" t="s">
        <v>1899</v>
      </c>
      <c r="R72" s="16" t="s">
        <v>16</v>
      </c>
      <c r="S72" s="16"/>
      <c r="T72" s="16" t="s">
        <v>1656</v>
      </c>
      <c r="AI72" s="16"/>
      <c r="AJ72" s="16"/>
      <c r="AK72" s="16"/>
      <c r="AL72" s="16"/>
      <c r="AM72" s="16"/>
      <c r="AN72" s="16"/>
    </row>
    <row r="73" ht="15.75" customHeight="1">
      <c r="A73" s="73">
        <v>44664.43963206018</v>
      </c>
      <c r="B73" s="16" t="s">
        <v>21</v>
      </c>
      <c r="C73" s="67" t="s">
        <v>25</v>
      </c>
      <c r="D73" s="16" t="s">
        <v>1900</v>
      </c>
      <c r="E73" s="26">
        <v>0.0</v>
      </c>
      <c r="F73" s="16" t="s">
        <v>1901</v>
      </c>
      <c r="G73" s="16" t="s">
        <v>1840</v>
      </c>
      <c r="H73" s="75" t="s">
        <v>14</v>
      </c>
      <c r="I73" s="75" t="s">
        <v>14</v>
      </c>
      <c r="J73" s="16" t="s">
        <v>1552</v>
      </c>
      <c r="K73" s="16" t="s">
        <v>1571</v>
      </c>
      <c r="L73" s="16" t="s">
        <v>1698</v>
      </c>
      <c r="M73" s="16" t="s">
        <v>1902</v>
      </c>
      <c r="N73" s="16" t="s">
        <v>16</v>
      </c>
      <c r="O73" s="16" t="s">
        <v>16</v>
      </c>
      <c r="P73" s="16" t="s">
        <v>568</v>
      </c>
      <c r="Q73" s="16" t="s">
        <v>1903</v>
      </c>
      <c r="R73" s="16" t="s">
        <v>16</v>
      </c>
      <c r="S73" s="16"/>
      <c r="T73" s="16" t="s">
        <v>1567</v>
      </c>
      <c r="AI73" s="16"/>
      <c r="AJ73" s="16"/>
      <c r="AK73" s="16"/>
      <c r="AL73" s="16"/>
      <c r="AM73" s="16"/>
      <c r="AN73" s="16"/>
    </row>
    <row r="74" ht="15.75" customHeight="1">
      <c r="A74" s="73">
        <v>44664.44025371528</v>
      </c>
      <c r="B74" s="16" t="s">
        <v>21</v>
      </c>
      <c r="C74" s="67" t="s">
        <v>25</v>
      </c>
      <c r="D74" s="16" t="s">
        <v>1904</v>
      </c>
      <c r="E74" s="75" t="s">
        <v>14</v>
      </c>
      <c r="F74" s="16" t="s">
        <v>778</v>
      </c>
      <c r="G74" s="16" t="s">
        <v>1905</v>
      </c>
      <c r="H74" s="16" t="s">
        <v>13</v>
      </c>
      <c r="I74" s="16" t="s">
        <v>13</v>
      </c>
      <c r="J74" s="16" t="s">
        <v>1659</v>
      </c>
      <c r="K74" s="16" t="s">
        <v>1560</v>
      </c>
      <c r="L74" s="16" t="s">
        <v>1906</v>
      </c>
      <c r="M74" s="16" t="s">
        <v>1907</v>
      </c>
      <c r="N74" s="16" t="s">
        <v>24</v>
      </c>
      <c r="O74" s="16" t="s">
        <v>15</v>
      </c>
      <c r="P74" s="16" t="s">
        <v>315</v>
      </c>
      <c r="Q74" s="16" t="s">
        <v>1908</v>
      </c>
      <c r="R74" s="16" t="s">
        <v>15</v>
      </c>
      <c r="S74" s="16" t="s">
        <v>1549</v>
      </c>
      <c r="T74" s="16"/>
      <c r="AI74" s="16"/>
      <c r="AJ74" s="16"/>
      <c r="AK74" s="16"/>
      <c r="AL74" s="16"/>
      <c r="AM74" s="16"/>
      <c r="AN74" s="16"/>
    </row>
    <row r="75" ht="15.75" customHeight="1">
      <c r="A75" s="73">
        <v>44664.44039215278</v>
      </c>
      <c r="B75" s="16" t="s">
        <v>21</v>
      </c>
      <c r="C75" s="67" t="s">
        <v>25</v>
      </c>
      <c r="D75" s="16" t="s">
        <v>30</v>
      </c>
      <c r="E75" s="26">
        <v>0.0</v>
      </c>
      <c r="F75" s="16" t="s">
        <v>1909</v>
      </c>
      <c r="G75" s="16" t="s">
        <v>1611</v>
      </c>
      <c r="H75" s="75" t="s">
        <v>14</v>
      </c>
      <c r="I75" s="75" t="s">
        <v>14</v>
      </c>
      <c r="J75" s="16" t="s">
        <v>1910</v>
      </c>
      <c r="K75" s="16" t="s">
        <v>1571</v>
      </c>
      <c r="L75" s="16" t="s">
        <v>1698</v>
      </c>
      <c r="M75" s="16" t="s">
        <v>1699</v>
      </c>
      <c r="N75" s="16" t="s">
        <v>16</v>
      </c>
      <c r="O75" s="16" t="s">
        <v>16</v>
      </c>
      <c r="P75" s="16" t="s">
        <v>263</v>
      </c>
      <c r="Q75" s="16" t="s">
        <v>1911</v>
      </c>
      <c r="R75" s="16" t="s">
        <v>175</v>
      </c>
      <c r="S75" s="16" t="s">
        <v>1610</v>
      </c>
      <c r="T75" s="16"/>
      <c r="AI75" s="16"/>
      <c r="AJ75" s="16"/>
      <c r="AK75" s="16"/>
      <c r="AL75" s="16"/>
      <c r="AM75" s="16"/>
      <c r="AN75" s="16"/>
    </row>
    <row r="76" ht="15.75" customHeight="1">
      <c r="A76" s="73">
        <v>44664.44059076389</v>
      </c>
      <c r="B76" s="16" t="s">
        <v>21</v>
      </c>
      <c r="C76" s="67" t="s">
        <v>25</v>
      </c>
      <c r="D76" s="16" t="s">
        <v>30</v>
      </c>
      <c r="E76" s="16" t="s">
        <v>13</v>
      </c>
      <c r="F76" s="16" t="s">
        <v>435</v>
      </c>
      <c r="G76" s="16" t="s">
        <v>435</v>
      </c>
      <c r="H76" s="16" t="s">
        <v>13</v>
      </c>
      <c r="I76" s="16" t="s">
        <v>13</v>
      </c>
      <c r="J76" s="16" t="s">
        <v>1778</v>
      </c>
      <c r="K76" s="16" t="s">
        <v>1571</v>
      </c>
      <c r="L76" s="16" t="s">
        <v>435</v>
      </c>
      <c r="M76" s="16" t="s">
        <v>435</v>
      </c>
      <c r="N76" s="16" t="s">
        <v>24</v>
      </c>
      <c r="O76" s="16" t="s">
        <v>16</v>
      </c>
      <c r="P76" s="16" t="s">
        <v>194</v>
      </c>
      <c r="Q76" s="16" t="s">
        <v>435</v>
      </c>
      <c r="R76" s="16" t="s">
        <v>16</v>
      </c>
      <c r="S76" s="16"/>
      <c r="T76" s="16" t="s">
        <v>1878</v>
      </c>
      <c r="AI76" s="16"/>
      <c r="AJ76" s="16"/>
      <c r="AK76" s="16"/>
      <c r="AL76" s="16"/>
      <c r="AM76" s="16"/>
      <c r="AN76" s="16"/>
    </row>
    <row r="77" ht="15.75" customHeight="1">
      <c r="A77" s="73">
        <v>44664.441997118054</v>
      </c>
      <c r="B77" s="16" t="s">
        <v>21</v>
      </c>
      <c r="C77" s="67" t="s">
        <v>25</v>
      </c>
      <c r="D77" s="16" t="s">
        <v>30</v>
      </c>
      <c r="E77" s="26">
        <v>0.0</v>
      </c>
      <c r="F77" s="16" t="s">
        <v>1912</v>
      </c>
      <c r="G77" s="16" t="s">
        <v>1913</v>
      </c>
      <c r="H77" s="75" t="s">
        <v>34</v>
      </c>
      <c r="I77" s="75" t="s">
        <v>41</v>
      </c>
      <c r="J77" s="16" t="s">
        <v>1830</v>
      </c>
      <c r="K77" s="16" t="s">
        <v>1835</v>
      </c>
      <c r="L77" s="16" t="s">
        <v>1914</v>
      </c>
      <c r="M77" s="16" t="s">
        <v>1915</v>
      </c>
      <c r="N77" s="16" t="s">
        <v>15</v>
      </c>
      <c r="O77" s="16" t="s">
        <v>15</v>
      </c>
      <c r="P77" s="16" t="s">
        <v>1042</v>
      </c>
      <c r="Q77" s="16" t="s">
        <v>1916</v>
      </c>
      <c r="R77" s="16" t="s">
        <v>175</v>
      </c>
      <c r="S77" s="16" t="s">
        <v>1917</v>
      </c>
      <c r="T77" s="16"/>
      <c r="AI77" s="16"/>
      <c r="AJ77" s="16"/>
      <c r="AK77" s="16"/>
      <c r="AL77" s="16"/>
      <c r="AM77" s="16"/>
      <c r="AN77" s="16"/>
    </row>
    <row r="78" ht="15.75" customHeight="1">
      <c r="A78" s="73">
        <v>44664.442077037034</v>
      </c>
      <c r="B78" s="16" t="s">
        <v>21</v>
      </c>
      <c r="C78" s="67" t="s">
        <v>25</v>
      </c>
      <c r="D78" s="16" t="s">
        <v>11</v>
      </c>
      <c r="E78" s="16" t="s">
        <v>13</v>
      </c>
      <c r="F78" s="16" t="s">
        <v>1918</v>
      </c>
      <c r="G78" s="16" t="s">
        <v>1615</v>
      </c>
      <c r="H78" s="16" t="s">
        <v>13</v>
      </c>
      <c r="I78" s="16" t="s">
        <v>13</v>
      </c>
      <c r="J78" s="16" t="s">
        <v>1607</v>
      </c>
      <c r="K78" s="16" t="s">
        <v>1671</v>
      </c>
      <c r="L78" s="16" t="s">
        <v>890</v>
      </c>
      <c r="M78" s="16" t="s">
        <v>1919</v>
      </c>
      <c r="N78" s="16" t="s">
        <v>16</v>
      </c>
      <c r="O78" s="16" t="s">
        <v>16</v>
      </c>
      <c r="P78" s="16" t="s">
        <v>1920</v>
      </c>
      <c r="Q78" s="16" t="s">
        <v>1921</v>
      </c>
      <c r="R78" s="16" t="s">
        <v>16</v>
      </c>
      <c r="S78" s="16"/>
      <c r="T78" s="16" t="s">
        <v>1661</v>
      </c>
      <c r="AI78" s="16"/>
      <c r="AJ78" s="16"/>
      <c r="AK78" s="16"/>
      <c r="AL78" s="16"/>
      <c r="AM78" s="16"/>
      <c r="AN78" s="16"/>
    </row>
    <row r="79" ht="15.75" customHeight="1">
      <c r="A79" s="73">
        <v>44664.44210627315</v>
      </c>
      <c r="B79" s="16" t="s">
        <v>21</v>
      </c>
      <c r="C79" s="67" t="s">
        <v>25</v>
      </c>
      <c r="D79" s="16" t="s">
        <v>11</v>
      </c>
      <c r="E79" s="16" t="s">
        <v>13</v>
      </c>
      <c r="F79" s="16" t="s">
        <v>1922</v>
      </c>
      <c r="G79" s="16" t="s">
        <v>1847</v>
      </c>
      <c r="H79" s="16" t="s">
        <v>13</v>
      </c>
      <c r="I79" s="75" t="s">
        <v>41</v>
      </c>
      <c r="J79" s="16" t="s">
        <v>1563</v>
      </c>
      <c r="K79" s="16" t="s">
        <v>1564</v>
      </c>
      <c r="L79" s="16" t="s">
        <v>1923</v>
      </c>
      <c r="M79" s="16" t="s">
        <v>1924</v>
      </c>
      <c r="N79" s="16" t="s">
        <v>15</v>
      </c>
      <c r="O79" s="16" t="s">
        <v>16</v>
      </c>
      <c r="P79" s="16" t="s">
        <v>282</v>
      </c>
      <c r="Q79" s="16" t="s">
        <v>1925</v>
      </c>
      <c r="R79" s="16" t="s">
        <v>15</v>
      </c>
      <c r="S79" s="16" t="s">
        <v>1549</v>
      </c>
      <c r="T79" s="16"/>
      <c r="AI79" s="16"/>
      <c r="AJ79" s="16"/>
      <c r="AK79" s="16"/>
      <c r="AL79" s="16"/>
      <c r="AM79" s="16"/>
      <c r="AN79" s="16"/>
    </row>
    <row r="80" ht="15.75" customHeight="1">
      <c r="A80" s="73">
        <v>44664.442374502316</v>
      </c>
      <c r="B80" s="16" t="s">
        <v>21</v>
      </c>
      <c r="C80" s="67" t="s">
        <v>25</v>
      </c>
      <c r="D80" s="16" t="s">
        <v>30</v>
      </c>
      <c r="E80" s="26">
        <v>0.0</v>
      </c>
      <c r="F80" s="16" t="s">
        <v>1926</v>
      </c>
      <c r="G80" s="16" t="s">
        <v>1927</v>
      </c>
      <c r="H80" s="75" t="s">
        <v>23</v>
      </c>
      <c r="I80" s="26">
        <v>0.0</v>
      </c>
      <c r="J80" s="16" t="s">
        <v>1695</v>
      </c>
      <c r="K80" s="16" t="s">
        <v>1589</v>
      </c>
      <c r="L80" s="16" t="s">
        <v>1928</v>
      </c>
      <c r="M80" s="16" t="s">
        <v>1929</v>
      </c>
      <c r="N80" s="16" t="s">
        <v>24</v>
      </c>
      <c r="O80" s="16" t="s">
        <v>15</v>
      </c>
      <c r="P80" s="16" t="s">
        <v>1930</v>
      </c>
      <c r="Q80" s="16" t="s">
        <v>283</v>
      </c>
      <c r="R80" s="16" t="s">
        <v>175</v>
      </c>
      <c r="S80" s="16" t="s">
        <v>1807</v>
      </c>
      <c r="T80" s="16"/>
      <c r="AI80" s="16"/>
      <c r="AJ80" s="16"/>
      <c r="AK80" s="16"/>
      <c r="AL80" s="16"/>
      <c r="AM80" s="16"/>
      <c r="AN80" s="16"/>
    </row>
    <row r="81" ht="15.75" customHeight="1">
      <c r="A81" s="73">
        <v>44664.45249137732</v>
      </c>
      <c r="B81" s="16" t="s">
        <v>21</v>
      </c>
      <c r="C81" s="67" t="s">
        <v>25</v>
      </c>
      <c r="D81" s="30" t="s">
        <v>52</v>
      </c>
      <c r="E81" s="76" t="s">
        <v>14</v>
      </c>
      <c r="F81" s="30" t="s">
        <v>1931</v>
      </c>
      <c r="G81" s="30" t="s">
        <v>1932</v>
      </c>
      <c r="H81" s="16" t="s">
        <v>13</v>
      </c>
      <c r="I81" s="26">
        <v>0.0</v>
      </c>
      <c r="J81" s="16" t="s">
        <v>1933</v>
      </c>
      <c r="K81" s="16" t="s">
        <v>1571</v>
      </c>
      <c r="L81" s="16" t="s">
        <v>435</v>
      </c>
      <c r="M81" s="16" t="s">
        <v>1934</v>
      </c>
      <c r="N81" s="16" t="s">
        <v>15</v>
      </c>
      <c r="O81" s="16" t="s">
        <v>15</v>
      </c>
      <c r="P81" s="16" t="s">
        <v>552</v>
      </c>
      <c r="Q81" s="16" t="s">
        <v>1935</v>
      </c>
      <c r="R81" s="16" t="s">
        <v>15</v>
      </c>
      <c r="S81" s="16" t="s">
        <v>1610</v>
      </c>
      <c r="T81" s="16"/>
      <c r="AI81" s="16"/>
      <c r="AJ81" s="16"/>
      <c r="AK81" s="16"/>
      <c r="AL81" s="16"/>
      <c r="AM81" s="16"/>
      <c r="AN81" s="16"/>
    </row>
    <row r="82" ht="15.75" customHeight="1">
      <c r="A82" s="73">
        <v>44664.45276039352</v>
      </c>
      <c r="B82" s="16" t="s">
        <v>21</v>
      </c>
      <c r="C82" s="67" t="s">
        <v>25</v>
      </c>
      <c r="D82" s="16" t="s">
        <v>67</v>
      </c>
      <c r="E82" s="75" t="s">
        <v>34</v>
      </c>
      <c r="F82" s="16" t="s">
        <v>1936</v>
      </c>
      <c r="G82" s="16" t="s">
        <v>1937</v>
      </c>
      <c r="H82" s="75" t="s">
        <v>34</v>
      </c>
      <c r="I82" s="75" t="s">
        <v>14</v>
      </c>
      <c r="J82" s="16" t="s">
        <v>1938</v>
      </c>
      <c r="K82" s="16" t="s">
        <v>1560</v>
      </c>
      <c r="L82" s="16" t="s">
        <v>1827</v>
      </c>
      <c r="M82" s="16" t="s">
        <v>1939</v>
      </c>
      <c r="N82" s="16" t="s">
        <v>15</v>
      </c>
      <c r="O82" s="16" t="s">
        <v>16</v>
      </c>
      <c r="P82" s="16" t="s">
        <v>263</v>
      </c>
      <c r="Q82" s="16" t="s">
        <v>1940</v>
      </c>
      <c r="R82" s="16" t="s">
        <v>16</v>
      </c>
      <c r="S82" s="16"/>
      <c r="T82" s="16" t="s">
        <v>1878</v>
      </c>
      <c r="AI82" s="16"/>
      <c r="AJ82" s="16"/>
      <c r="AK82" s="16"/>
      <c r="AL82" s="16"/>
      <c r="AM82" s="16"/>
      <c r="AN82" s="16"/>
    </row>
    <row r="83" ht="15.75" customHeight="1">
      <c r="A83" s="73">
        <v>44664.45316005787</v>
      </c>
      <c r="B83" s="16" t="s">
        <v>21</v>
      </c>
      <c r="C83" s="67" t="s">
        <v>25</v>
      </c>
      <c r="D83" s="16" t="s">
        <v>30</v>
      </c>
      <c r="E83" s="26">
        <v>0.0</v>
      </c>
      <c r="F83" s="16" t="s">
        <v>1941</v>
      </c>
      <c r="G83" s="16" t="s">
        <v>1942</v>
      </c>
      <c r="H83" s="75" t="s">
        <v>23</v>
      </c>
      <c r="I83" s="75" t="s">
        <v>41</v>
      </c>
      <c r="J83" s="16" t="s">
        <v>1938</v>
      </c>
      <c r="K83" s="16" t="s">
        <v>1571</v>
      </c>
      <c r="L83" s="16" t="s">
        <v>1943</v>
      </c>
      <c r="M83" s="16" t="s">
        <v>1812</v>
      </c>
      <c r="N83" s="16" t="s">
        <v>15</v>
      </c>
      <c r="O83" s="16" t="s">
        <v>15</v>
      </c>
      <c r="P83" s="16" t="s">
        <v>860</v>
      </c>
      <c r="Q83" s="16" t="s">
        <v>1944</v>
      </c>
      <c r="R83" s="16" t="s">
        <v>175</v>
      </c>
      <c r="S83" s="16" t="s">
        <v>1945</v>
      </c>
      <c r="T83" s="16"/>
      <c r="AI83" s="16"/>
      <c r="AJ83" s="16"/>
      <c r="AK83" s="16"/>
      <c r="AL83" s="16"/>
      <c r="AM83" s="16"/>
      <c r="AN83" s="16"/>
    </row>
    <row r="84" ht="15.75" customHeight="1">
      <c r="A84" s="73">
        <v>44664.453297025466</v>
      </c>
      <c r="B84" s="16" t="s">
        <v>21</v>
      </c>
      <c r="C84" s="67" t="s">
        <v>25</v>
      </c>
      <c r="D84" s="16" t="s">
        <v>11</v>
      </c>
      <c r="E84" s="16" t="s">
        <v>13</v>
      </c>
      <c r="F84" s="16" t="s">
        <v>762</v>
      </c>
      <c r="G84" s="16" t="s">
        <v>762</v>
      </c>
      <c r="H84" s="16" t="s">
        <v>13</v>
      </c>
      <c r="I84" s="16" t="s">
        <v>13</v>
      </c>
      <c r="J84" s="16" t="s">
        <v>1588</v>
      </c>
      <c r="K84" s="16" t="s">
        <v>1589</v>
      </c>
      <c r="L84" s="16" t="s">
        <v>1946</v>
      </c>
      <c r="M84" s="16" t="s">
        <v>1947</v>
      </c>
      <c r="N84" s="16" t="s">
        <v>16</v>
      </c>
      <c r="O84" s="16" t="s">
        <v>16</v>
      </c>
      <c r="P84" s="16" t="s">
        <v>263</v>
      </c>
      <c r="Q84" s="16" t="s">
        <v>873</v>
      </c>
      <c r="R84" s="16" t="s">
        <v>175</v>
      </c>
      <c r="S84" s="30" t="s">
        <v>1807</v>
      </c>
      <c r="T84" s="16"/>
      <c r="AI84" s="16"/>
      <c r="AJ84" s="16"/>
      <c r="AK84" s="16"/>
      <c r="AL84" s="16"/>
      <c r="AM84" s="16"/>
      <c r="AN84" s="16"/>
    </row>
    <row r="85" ht="15.75" customHeight="1">
      <c r="A85" s="73">
        <v>44664.45361059028</v>
      </c>
      <c r="B85" s="16" t="s">
        <v>21</v>
      </c>
      <c r="C85" s="67" t="s">
        <v>25</v>
      </c>
      <c r="D85" s="16" t="s">
        <v>54</v>
      </c>
      <c r="E85" s="26">
        <v>0.0</v>
      </c>
      <c r="F85" s="16" t="s">
        <v>1948</v>
      </c>
      <c r="G85" s="16" t="s">
        <v>1949</v>
      </c>
      <c r="H85" s="75" t="s">
        <v>34</v>
      </c>
      <c r="I85" s="16" t="s">
        <v>13</v>
      </c>
      <c r="J85" s="16" t="s">
        <v>1810</v>
      </c>
      <c r="K85" s="16" t="s">
        <v>1640</v>
      </c>
      <c r="L85" s="16" t="s">
        <v>1950</v>
      </c>
      <c r="M85" s="16" t="s">
        <v>1951</v>
      </c>
      <c r="N85" s="16" t="s">
        <v>15</v>
      </c>
      <c r="O85" s="16" t="s">
        <v>15</v>
      </c>
      <c r="P85" s="16" t="s">
        <v>215</v>
      </c>
      <c r="Q85" s="16" t="s">
        <v>1952</v>
      </c>
      <c r="R85" s="16" t="s">
        <v>175</v>
      </c>
      <c r="S85" s="16" t="s">
        <v>1549</v>
      </c>
      <c r="T85" s="30"/>
      <c r="AI85" s="30"/>
      <c r="AJ85" s="30"/>
      <c r="AK85" s="30"/>
      <c r="AL85" s="16"/>
      <c r="AM85" s="16"/>
      <c r="AN85" s="16"/>
    </row>
    <row r="86" ht="15.75" customHeight="1">
      <c r="A86" s="73">
        <v>44664.45376614583</v>
      </c>
      <c r="B86" s="16" t="s">
        <v>21</v>
      </c>
      <c r="C86" s="67" t="s">
        <v>25</v>
      </c>
      <c r="D86" s="16" t="s">
        <v>30</v>
      </c>
      <c r="E86" s="75" t="s">
        <v>14</v>
      </c>
      <c r="F86" s="16" t="s">
        <v>1611</v>
      </c>
      <c r="G86" s="16" t="s">
        <v>1611</v>
      </c>
      <c r="H86" s="75" t="s">
        <v>14</v>
      </c>
      <c r="I86" s="75" t="s">
        <v>14</v>
      </c>
      <c r="J86" s="16" t="s">
        <v>1830</v>
      </c>
      <c r="K86" s="16" t="s">
        <v>1953</v>
      </c>
      <c r="L86" s="16" t="s">
        <v>291</v>
      </c>
      <c r="M86" s="16" t="s">
        <v>16</v>
      </c>
      <c r="N86" s="16" t="s">
        <v>16</v>
      </c>
      <c r="O86" s="16" t="s">
        <v>15</v>
      </c>
      <c r="P86" s="16" t="s">
        <v>298</v>
      </c>
      <c r="Q86" s="16" t="s">
        <v>198</v>
      </c>
      <c r="R86" s="16" t="s">
        <v>16</v>
      </c>
      <c r="S86" s="16"/>
      <c r="T86" s="30" t="s">
        <v>1637</v>
      </c>
      <c r="AI86" s="30"/>
      <c r="AJ86" s="30"/>
      <c r="AK86" s="16"/>
      <c r="AL86" s="16"/>
      <c r="AM86" s="16"/>
      <c r="AN86" s="16"/>
    </row>
    <row r="87" ht="15.75" customHeight="1">
      <c r="A87" s="73">
        <v>44664.453798125</v>
      </c>
      <c r="B87" s="16" t="s">
        <v>21</v>
      </c>
      <c r="C87" s="67" t="s">
        <v>25</v>
      </c>
      <c r="D87" s="16" t="s">
        <v>1954</v>
      </c>
      <c r="E87" s="75" t="s">
        <v>14</v>
      </c>
      <c r="F87" s="16" t="s">
        <v>1840</v>
      </c>
      <c r="G87" s="16" t="s">
        <v>1611</v>
      </c>
      <c r="H87" s="16" t="s">
        <v>13</v>
      </c>
      <c r="I87" s="75" t="s">
        <v>14</v>
      </c>
      <c r="J87" s="16" t="s">
        <v>1810</v>
      </c>
      <c r="K87" s="16" t="s">
        <v>1640</v>
      </c>
      <c r="L87" s="16" t="s">
        <v>175</v>
      </c>
      <c r="M87" s="16" t="s">
        <v>733</v>
      </c>
      <c r="N87" s="16" t="s">
        <v>24</v>
      </c>
      <c r="O87" s="16" t="s">
        <v>15</v>
      </c>
      <c r="P87" s="16" t="s">
        <v>298</v>
      </c>
      <c r="Q87" s="16" t="s">
        <v>881</v>
      </c>
      <c r="R87" s="16" t="s">
        <v>175</v>
      </c>
      <c r="S87" s="30" t="s">
        <v>1549</v>
      </c>
      <c r="T87" s="16"/>
      <c r="AI87" s="16"/>
      <c r="AJ87" s="16"/>
      <c r="AK87" s="16"/>
      <c r="AL87" s="16"/>
      <c r="AM87" s="16"/>
      <c r="AN87" s="16"/>
    </row>
    <row r="88" ht="15.75" customHeight="1">
      <c r="A88" s="73">
        <v>44664.45414174769</v>
      </c>
      <c r="B88" s="16" t="s">
        <v>21</v>
      </c>
      <c r="C88" s="67" t="s">
        <v>25</v>
      </c>
      <c r="D88" s="16" t="s">
        <v>30</v>
      </c>
      <c r="E88" s="26">
        <v>0.0</v>
      </c>
      <c r="F88" s="16" t="s">
        <v>435</v>
      </c>
      <c r="G88" s="16" t="s">
        <v>1955</v>
      </c>
      <c r="H88" s="75" t="s">
        <v>23</v>
      </c>
      <c r="I88" s="16" t="s">
        <v>13</v>
      </c>
      <c r="J88" s="16" t="s">
        <v>1695</v>
      </c>
      <c r="K88" s="16" t="s">
        <v>1571</v>
      </c>
      <c r="L88" s="16" t="s">
        <v>558</v>
      </c>
      <c r="M88" s="16" t="s">
        <v>558</v>
      </c>
      <c r="N88" s="16" t="s">
        <v>16</v>
      </c>
      <c r="O88" s="16" t="s">
        <v>15</v>
      </c>
      <c r="P88" s="16" t="s">
        <v>194</v>
      </c>
      <c r="Q88" s="16" t="s">
        <v>558</v>
      </c>
      <c r="R88" s="16" t="s">
        <v>175</v>
      </c>
      <c r="S88" s="16" t="s">
        <v>1549</v>
      </c>
      <c r="T88" s="30"/>
      <c r="AI88" s="30"/>
      <c r="AJ88" s="30"/>
      <c r="AK88" s="16"/>
      <c r="AL88" s="16"/>
      <c r="AM88" s="16"/>
      <c r="AN88" s="16"/>
    </row>
    <row r="89" ht="15.75" customHeight="1">
      <c r="A89" s="73">
        <v>44664.4724653125</v>
      </c>
      <c r="B89" s="16" t="s">
        <v>21</v>
      </c>
      <c r="C89" s="67" t="s">
        <v>25</v>
      </c>
      <c r="D89" s="16" t="s">
        <v>30</v>
      </c>
      <c r="E89" s="26">
        <v>0.0</v>
      </c>
      <c r="F89" s="16" t="s">
        <v>435</v>
      </c>
      <c r="G89" s="16" t="s">
        <v>558</v>
      </c>
      <c r="H89" s="75" t="s">
        <v>23</v>
      </c>
      <c r="I89" s="26">
        <v>0.0</v>
      </c>
      <c r="J89" s="16" t="s">
        <v>1583</v>
      </c>
      <c r="K89" s="16" t="s">
        <v>558</v>
      </c>
      <c r="L89" s="16" t="s">
        <v>558</v>
      </c>
      <c r="M89" s="16" t="s">
        <v>558</v>
      </c>
      <c r="N89" s="16" t="s">
        <v>15</v>
      </c>
      <c r="O89" s="16" t="s">
        <v>15</v>
      </c>
      <c r="P89" s="16" t="s">
        <v>558</v>
      </c>
      <c r="Q89" s="16" t="s">
        <v>558</v>
      </c>
      <c r="R89" s="16" t="s">
        <v>175</v>
      </c>
      <c r="S89" s="16" t="s">
        <v>558</v>
      </c>
      <c r="T89" s="16"/>
      <c r="AI89" s="16"/>
      <c r="AJ89" s="16"/>
      <c r="AK89" s="16"/>
      <c r="AL89" s="16"/>
      <c r="AM89" s="16"/>
      <c r="AN89" s="16"/>
    </row>
    <row r="90" ht="15.75" customHeight="1">
      <c r="A90" s="73">
        <v>44664.49690377315</v>
      </c>
      <c r="B90" s="16" t="s">
        <v>21</v>
      </c>
      <c r="C90" s="67" t="s">
        <v>25</v>
      </c>
      <c r="D90" s="16" t="s">
        <v>30</v>
      </c>
      <c r="E90" s="26">
        <v>0.0</v>
      </c>
      <c r="F90" s="16" t="s">
        <v>1956</v>
      </c>
      <c r="G90" s="16" t="s">
        <v>1957</v>
      </c>
      <c r="H90" s="75" t="s">
        <v>23</v>
      </c>
      <c r="I90" s="75" t="s">
        <v>23</v>
      </c>
      <c r="J90" s="16" t="s">
        <v>1583</v>
      </c>
      <c r="K90" s="16" t="s">
        <v>1589</v>
      </c>
      <c r="L90" s="16" t="s">
        <v>1958</v>
      </c>
      <c r="M90" s="26">
        <v>0.0</v>
      </c>
      <c r="N90" s="16" t="s">
        <v>16</v>
      </c>
      <c r="O90" s="16" t="s">
        <v>15</v>
      </c>
      <c r="P90" s="16" t="s">
        <v>1956</v>
      </c>
      <c r="Q90" s="16" t="s">
        <v>225</v>
      </c>
      <c r="R90" s="16" t="s">
        <v>175</v>
      </c>
      <c r="S90" s="16" t="s">
        <v>1549</v>
      </c>
      <c r="T90" s="16"/>
      <c r="AI90" s="16"/>
      <c r="AJ90" s="16"/>
      <c r="AK90" s="16"/>
      <c r="AL90" s="16"/>
      <c r="AM90" s="16"/>
      <c r="AN90" s="16"/>
    </row>
    <row r="91" ht="15.75" customHeight="1">
      <c r="A91" s="73">
        <v>44664.53302878472</v>
      </c>
      <c r="B91" s="16" t="s">
        <v>21</v>
      </c>
      <c r="C91" s="67" t="s">
        <v>25</v>
      </c>
      <c r="D91" s="16" t="s">
        <v>30</v>
      </c>
      <c r="E91" s="26">
        <v>0.0</v>
      </c>
      <c r="F91" s="16" t="s">
        <v>1959</v>
      </c>
      <c r="G91" s="16" t="s">
        <v>1960</v>
      </c>
      <c r="H91" s="26">
        <v>0.0</v>
      </c>
      <c r="I91" s="75" t="s">
        <v>41</v>
      </c>
      <c r="J91" s="16" t="s">
        <v>1933</v>
      </c>
      <c r="K91" s="16" t="s">
        <v>1571</v>
      </c>
      <c r="L91" s="16" t="s">
        <v>1961</v>
      </c>
      <c r="M91" s="16" t="s">
        <v>776</v>
      </c>
      <c r="N91" s="16" t="s">
        <v>16</v>
      </c>
      <c r="O91" s="16" t="s">
        <v>15</v>
      </c>
      <c r="P91" s="16" t="s">
        <v>263</v>
      </c>
      <c r="Q91" s="16" t="s">
        <v>788</v>
      </c>
      <c r="R91" s="16" t="s">
        <v>175</v>
      </c>
      <c r="S91" s="16" t="s">
        <v>1549</v>
      </c>
      <c r="T91" s="30"/>
      <c r="AI91" s="30"/>
      <c r="AJ91" s="30"/>
      <c r="AK91" s="30"/>
      <c r="AL91" s="30"/>
      <c r="AM91" s="30"/>
      <c r="AN91" s="16"/>
    </row>
    <row r="92" ht="15.75" customHeight="1">
      <c r="A92" s="73">
        <v>44665.352336875</v>
      </c>
      <c r="B92" s="16" t="s">
        <v>21</v>
      </c>
      <c r="C92" s="67" t="s">
        <v>25</v>
      </c>
      <c r="D92" s="16" t="s">
        <v>68</v>
      </c>
      <c r="E92" s="75" t="s">
        <v>34</v>
      </c>
      <c r="F92" s="16" t="s">
        <v>1962</v>
      </c>
      <c r="G92" s="16" t="s">
        <v>1963</v>
      </c>
      <c r="H92" s="75" t="s">
        <v>34</v>
      </c>
      <c r="I92" s="75" t="s">
        <v>41</v>
      </c>
      <c r="J92" s="16" t="s">
        <v>1583</v>
      </c>
      <c r="K92" s="16" t="s">
        <v>1560</v>
      </c>
      <c r="L92" s="16" t="s">
        <v>688</v>
      </c>
      <c r="M92" s="16" t="s">
        <v>1964</v>
      </c>
      <c r="N92" s="16" t="s">
        <v>16</v>
      </c>
      <c r="O92" s="16" t="s">
        <v>16</v>
      </c>
      <c r="P92" s="16" t="s">
        <v>552</v>
      </c>
      <c r="Q92" s="16" t="s">
        <v>585</v>
      </c>
      <c r="R92" s="16" t="s">
        <v>175</v>
      </c>
      <c r="S92" s="30" t="s">
        <v>1965</v>
      </c>
      <c r="T92" s="16"/>
      <c r="AI92" s="16"/>
      <c r="AJ92" s="16"/>
      <c r="AK92" s="16"/>
      <c r="AL92" s="16"/>
      <c r="AM92" s="16"/>
      <c r="AN92" s="16"/>
    </row>
    <row r="93" ht="15.75" customHeight="1">
      <c r="A93" s="73">
        <v>44662.524379421295</v>
      </c>
      <c r="B93" s="16" t="s">
        <v>21</v>
      </c>
      <c r="C93" s="67" t="s">
        <v>25</v>
      </c>
      <c r="D93" s="16" t="s">
        <v>1966</v>
      </c>
      <c r="E93" s="26">
        <v>0.0</v>
      </c>
      <c r="F93" s="16" t="s">
        <v>1967</v>
      </c>
      <c r="G93" s="16" t="s">
        <v>1968</v>
      </c>
      <c r="H93" s="75" t="s">
        <v>23</v>
      </c>
      <c r="I93" s="16" t="s">
        <v>13</v>
      </c>
      <c r="J93" s="16" t="s">
        <v>1753</v>
      </c>
      <c r="K93" s="16" t="s">
        <v>1571</v>
      </c>
      <c r="L93" s="16" t="s">
        <v>1969</v>
      </c>
      <c r="M93" s="16" t="s">
        <v>1970</v>
      </c>
      <c r="N93" s="16" t="s">
        <v>24</v>
      </c>
      <c r="O93" s="16" t="s">
        <v>16</v>
      </c>
      <c r="P93" s="16" t="s">
        <v>194</v>
      </c>
      <c r="Q93" s="16" t="s">
        <v>1971</v>
      </c>
      <c r="R93" s="16" t="s">
        <v>15</v>
      </c>
      <c r="S93" s="30" t="s">
        <v>1549</v>
      </c>
      <c r="T93" s="16"/>
      <c r="AI93" s="16"/>
      <c r="AJ93" s="16"/>
      <c r="AK93" s="16"/>
      <c r="AL93" s="16"/>
      <c r="AM93" s="16"/>
      <c r="AN93" s="16"/>
    </row>
    <row r="94" ht="15.75" customHeight="1">
      <c r="A94" s="73">
        <v>44662.526356539354</v>
      </c>
      <c r="B94" s="16" t="s">
        <v>9</v>
      </c>
      <c r="C94" s="67" t="s">
        <v>25</v>
      </c>
      <c r="D94" s="16" t="s">
        <v>40</v>
      </c>
      <c r="E94" s="75" t="s">
        <v>14</v>
      </c>
      <c r="F94" s="16" t="s">
        <v>1972</v>
      </c>
      <c r="G94" s="16" t="s">
        <v>558</v>
      </c>
      <c r="H94" s="75" t="s">
        <v>23</v>
      </c>
      <c r="I94" s="75" t="s">
        <v>41</v>
      </c>
      <c r="J94" s="16" t="s">
        <v>1735</v>
      </c>
      <c r="K94" s="16" t="s">
        <v>1671</v>
      </c>
      <c r="L94" s="16" t="s">
        <v>1973</v>
      </c>
      <c r="M94" s="16" t="s">
        <v>1974</v>
      </c>
      <c r="N94" s="16" t="s">
        <v>24</v>
      </c>
      <c r="O94" s="16" t="s">
        <v>16</v>
      </c>
      <c r="P94" s="16" t="s">
        <v>263</v>
      </c>
      <c r="Q94" s="16" t="s">
        <v>198</v>
      </c>
      <c r="R94" s="16" t="s">
        <v>16</v>
      </c>
      <c r="S94" s="30"/>
      <c r="T94" s="16" t="s">
        <v>1975</v>
      </c>
      <c r="AI94" s="16"/>
      <c r="AJ94" s="16"/>
      <c r="AK94" s="16"/>
      <c r="AL94" s="16"/>
      <c r="AM94" s="16"/>
      <c r="AN94" s="16"/>
    </row>
    <row r="95" ht="15.75" customHeight="1">
      <c r="A95" s="73">
        <v>44662.52639944444</v>
      </c>
      <c r="B95" s="16" t="s">
        <v>9</v>
      </c>
      <c r="C95" s="67" t="s">
        <v>25</v>
      </c>
      <c r="D95" s="16" t="s">
        <v>30</v>
      </c>
      <c r="E95" s="26">
        <v>0.0</v>
      </c>
      <c r="F95" s="16" t="s">
        <v>1976</v>
      </c>
      <c r="G95" s="16" t="s">
        <v>1977</v>
      </c>
      <c r="H95" s="16" t="s">
        <v>13</v>
      </c>
      <c r="I95" s="16" t="s">
        <v>13</v>
      </c>
      <c r="J95" s="16" t="s">
        <v>1616</v>
      </c>
      <c r="K95" s="16" t="s">
        <v>1571</v>
      </c>
      <c r="L95" s="16" t="s">
        <v>1978</v>
      </c>
      <c r="M95" s="16" t="s">
        <v>1618</v>
      </c>
      <c r="N95" s="16" t="s">
        <v>24</v>
      </c>
      <c r="O95" s="16" t="s">
        <v>16</v>
      </c>
      <c r="P95" s="16" t="s">
        <v>263</v>
      </c>
      <c r="Q95" s="16" t="s">
        <v>1979</v>
      </c>
      <c r="R95" s="16" t="s">
        <v>16</v>
      </c>
      <c r="S95" s="16"/>
      <c r="T95" s="16" t="s">
        <v>1637</v>
      </c>
      <c r="AI95" s="16"/>
      <c r="AJ95" s="16"/>
      <c r="AK95" s="16"/>
      <c r="AL95" s="16"/>
      <c r="AM95" s="16"/>
      <c r="AN95" s="16"/>
    </row>
    <row r="96" ht="15.75" customHeight="1">
      <c r="A96" s="73">
        <v>44662.52792152778</v>
      </c>
      <c r="B96" s="16" t="s">
        <v>9</v>
      </c>
      <c r="C96" s="67" t="s">
        <v>25</v>
      </c>
      <c r="D96" s="16" t="s">
        <v>30</v>
      </c>
      <c r="E96" s="26">
        <v>0.0</v>
      </c>
      <c r="F96" s="16" t="s">
        <v>1980</v>
      </c>
      <c r="G96" s="16" t="s">
        <v>1981</v>
      </c>
      <c r="H96" s="75" t="s">
        <v>23</v>
      </c>
      <c r="I96" s="16" t="s">
        <v>13</v>
      </c>
      <c r="J96" s="16" t="s">
        <v>1552</v>
      </c>
      <c r="K96" s="16" t="s">
        <v>1571</v>
      </c>
      <c r="L96" s="16" t="s">
        <v>1982</v>
      </c>
      <c r="M96" s="16" t="s">
        <v>1983</v>
      </c>
      <c r="N96" s="16" t="s">
        <v>24</v>
      </c>
      <c r="O96" s="16" t="s">
        <v>16</v>
      </c>
      <c r="P96" s="16" t="s">
        <v>552</v>
      </c>
      <c r="Q96" s="16" t="s">
        <v>1984</v>
      </c>
      <c r="R96" s="16" t="s">
        <v>175</v>
      </c>
      <c r="S96" s="16" t="s">
        <v>1600</v>
      </c>
      <c r="T96" s="16"/>
      <c r="AI96" s="16"/>
      <c r="AJ96" s="16"/>
      <c r="AK96" s="16"/>
      <c r="AL96" s="16"/>
      <c r="AM96" s="16"/>
      <c r="AN96" s="16"/>
    </row>
    <row r="97" ht="15.75" customHeight="1">
      <c r="A97" s="73">
        <v>44662.528343645834</v>
      </c>
      <c r="B97" s="16" t="s">
        <v>21</v>
      </c>
      <c r="C97" s="67" t="s">
        <v>25</v>
      </c>
      <c r="D97" s="16" t="s">
        <v>30</v>
      </c>
      <c r="E97" s="26">
        <v>0.0</v>
      </c>
      <c r="F97" s="16" t="s">
        <v>1985</v>
      </c>
      <c r="G97" s="16" t="s">
        <v>1986</v>
      </c>
      <c r="H97" s="26">
        <v>0.0</v>
      </c>
      <c r="I97" s="75" t="s">
        <v>14</v>
      </c>
      <c r="J97" s="16" t="s">
        <v>1552</v>
      </c>
      <c r="K97" s="16" t="s">
        <v>1987</v>
      </c>
      <c r="L97" s="16" t="s">
        <v>1988</v>
      </c>
      <c r="M97" s="16" t="s">
        <v>1812</v>
      </c>
      <c r="N97" s="16" t="s">
        <v>16</v>
      </c>
      <c r="O97" s="16" t="s">
        <v>15</v>
      </c>
      <c r="P97" s="16" t="s">
        <v>302</v>
      </c>
      <c r="Q97" s="16" t="s">
        <v>1989</v>
      </c>
      <c r="R97" s="16" t="s">
        <v>16</v>
      </c>
      <c r="S97" s="16"/>
      <c r="T97" s="16" t="s">
        <v>1557</v>
      </c>
      <c r="AI97" s="16"/>
      <c r="AJ97" s="16"/>
      <c r="AK97" s="16"/>
      <c r="AL97" s="16"/>
      <c r="AM97" s="16"/>
      <c r="AN97" s="16"/>
    </row>
    <row r="98" ht="15.75" customHeight="1">
      <c r="A98" s="73">
        <v>44662.53677876157</v>
      </c>
      <c r="B98" s="16" t="s">
        <v>21</v>
      </c>
      <c r="C98" s="67" t="s">
        <v>25</v>
      </c>
      <c r="D98" s="30" t="s">
        <v>30</v>
      </c>
      <c r="E98" s="76" t="s">
        <v>23</v>
      </c>
      <c r="F98" s="30" t="s">
        <v>1990</v>
      </c>
      <c r="G98" s="30" t="s">
        <v>1991</v>
      </c>
      <c r="H98" s="30" t="s">
        <v>13</v>
      </c>
      <c r="I98" s="75" t="s">
        <v>41</v>
      </c>
      <c r="J98" s="16" t="s">
        <v>1683</v>
      </c>
      <c r="K98" s="16" t="s">
        <v>1992</v>
      </c>
      <c r="L98" s="16" t="s">
        <v>1993</v>
      </c>
      <c r="M98" s="16" t="s">
        <v>1994</v>
      </c>
      <c r="N98" s="16" t="s">
        <v>16</v>
      </c>
      <c r="O98" s="16" t="s">
        <v>15</v>
      </c>
      <c r="P98" s="16" t="s">
        <v>202</v>
      </c>
      <c r="Q98" s="16" t="s">
        <v>1995</v>
      </c>
      <c r="R98" s="16" t="s">
        <v>16</v>
      </c>
      <c r="S98" s="16"/>
      <c r="T98" s="16" t="s">
        <v>1996</v>
      </c>
      <c r="AI98" s="16"/>
      <c r="AJ98" s="16"/>
      <c r="AK98" s="16"/>
      <c r="AL98" s="16"/>
      <c r="AM98" s="16"/>
      <c r="AN98" s="16"/>
    </row>
    <row r="99" ht="15.75" customHeight="1">
      <c r="A99" s="73">
        <v>44662.541163842594</v>
      </c>
      <c r="B99" s="16" t="s">
        <v>9</v>
      </c>
      <c r="C99" s="67" t="s">
        <v>25</v>
      </c>
      <c r="D99" s="30" t="s">
        <v>30</v>
      </c>
      <c r="E99" s="76" t="s">
        <v>23</v>
      </c>
      <c r="F99" s="16" t="s">
        <v>1997</v>
      </c>
      <c r="G99" s="16" t="s">
        <v>1998</v>
      </c>
      <c r="H99" s="75" t="s">
        <v>14</v>
      </c>
      <c r="I99" s="75" t="s">
        <v>23</v>
      </c>
      <c r="J99" s="16" t="s">
        <v>1563</v>
      </c>
      <c r="K99" s="16" t="s">
        <v>1770</v>
      </c>
      <c r="L99" s="16" t="s">
        <v>1999</v>
      </c>
      <c r="M99" s="16" t="s">
        <v>1898</v>
      </c>
      <c r="N99" s="16" t="s">
        <v>24</v>
      </c>
      <c r="O99" s="16" t="s">
        <v>16</v>
      </c>
      <c r="P99" s="16" t="s">
        <v>215</v>
      </c>
      <c r="Q99" s="16" t="s">
        <v>2000</v>
      </c>
      <c r="R99" s="16" t="s">
        <v>175</v>
      </c>
      <c r="S99" s="16" t="s">
        <v>1600</v>
      </c>
      <c r="T99" s="16"/>
      <c r="AI99" s="16"/>
      <c r="AJ99" s="16"/>
      <c r="AK99" s="16"/>
      <c r="AL99" s="16"/>
      <c r="AM99" s="16"/>
      <c r="AN99" s="16"/>
    </row>
    <row r="100" ht="15.75" customHeight="1">
      <c r="A100" s="73">
        <v>44662.55981855324</v>
      </c>
      <c r="B100" s="16" t="s">
        <v>9</v>
      </c>
      <c r="C100" s="67" t="s">
        <v>25</v>
      </c>
      <c r="D100" s="16" t="s">
        <v>40</v>
      </c>
      <c r="E100" s="75" t="s">
        <v>34</v>
      </c>
      <c r="F100" s="16" t="s">
        <v>2001</v>
      </c>
      <c r="G100" s="16" t="s">
        <v>2002</v>
      </c>
      <c r="H100" s="75" t="s">
        <v>34</v>
      </c>
      <c r="I100" s="16" t="s">
        <v>13</v>
      </c>
      <c r="J100" s="16" t="s">
        <v>1552</v>
      </c>
      <c r="K100" s="16" t="s">
        <v>1571</v>
      </c>
      <c r="L100" s="16" t="s">
        <v>2003</v>
      </c>
      <c r="M100" s="16" t="s">
        <v>2004</v>
      </c>
      <c r="N100" s="16" t="s">
        <v>24</v>
      </c>
      <c r="O100" s="16" t="s">
        <v>15</v>
      </c>
      <c r="P100" s="16" t="s">
        <v>298</v>
      </c>
      <c r="Q100" s="16" t="s">
        <v>2005</v>
      </c>
      <c r="R100" s="16" t="s">
        <v>175</v>
      </c>
      <c r="S100" s="16" t="s">
        <v>1549</v>
      </c>
      <c r="T100" s="16"/>
      <c r="AI100" s="16"/>
      <c r="AJ100" s="16"/>
      <c r="AK100" s="16"/>
      <c r="AL100" s="16"/>
      <c r="AM100" s="16"/>
      <c r="AN100" s="16"/>
    </row>
    <row r="101" ht="15.75" customHeight="1">
      <c r="A101" s="73">
        <v>44662.560135775464</v>
      </c>
      <c r="B101" s="16" t="s">
        <v>9</v>
      </c>
      <c r="C101" s="67" t="s">
        <v>25</v>
      </c>
      <c r="D101" s="30" t="s">
        <v>40</v>
      </c>
      <c r="E101" s="75" t="s">
        <v>14</v>
      </c>
      <c r="F101" s="16" t="s">
        <v>2006</v>
      </c>
      <c r="G101" s="16" t="s">
        <v>2007</v>
      </c>
      <c r="H101" s="75" t="s">
        <v>34</v>
      </c>
      <c r="I101" s="16" t="s">
        <v>13</v>
      </c>
      <c r="J101" s="16" t="s">
        <v>1552</v>
      </c>
      <c r="K101" s="16" t="s">
        <v>1546</v>
      </c>
      <c r="L101" s="16" t="s">
        <v>998</v>
      </c>
      <c r="M101" s="16" t="s">
        <v>646</v>
      </c>
      <c r="N101" s="16" t="s">
        <v>16</v>
      </c>
      <c r="O101" s="16" t="s">
        <v>15</v>
      </c>
      <c r="P101" s="16" t="s">
        <v>298</v>
      </c>
      <c r="Q101" s="16" t="s">
        <v>940</v>
      </c>
      <c r="R101" s="16" t="s">
        <v>175</v>
      </c>
      <c r="S101" s="16" t="s">
        <v>1549</v>
      </c>
      <c r="T101" s="16"/>
      <c r="AI101" s="16"/>
      <c r="AJ101" s="16"/>
      <c r="AK101" s="16"/>
      <c r="AL101" s="16"/>
      <c r="AM101" s="16"/>
      <c r="AN101" s="16"/>
    </row>
    <row r="102" ht="15.75" customHeight="1">
      <c r="A102" s="73">
        <v>44662.59084549769</v>
      </c>
      <c r="B102" s="16" t="s">
        <v>9</v>
      </c>
      <c r="C102" s="67" t="s">
        <v>25</v>
      </c>
      <c r="D102" s="30" t="s">
        <v>40</v>
      </c>
      <c r="E102" s="16" t="s">
        <v>13</v>
      </c>
      <c r="F102" s="16" t="s">
        <v>2008</v>
      </c>
      <c r="G102" s="16" t="s">
        <v>2009</v>
      </c>
      <c r="H102" s="75" t="s">
        <v>34</v>
      </c>
      <c r="I102" s="26">
        <v>0.0</v>
      </c>
      <c r="J102" s="16" t="s">
        <v>1563</v>
      </c>
      <c r="K102" s="16" t="s">
        <v>1571</v>
      </c>
      <c r="L102" s="16" t="s">
        <v>2010</v>
      </c>
      <c r="M102" s="16" t="s">
        <v>2011</v>
      </c>
      <c r="N102" s="16" t="s">
        <v>16</v>
      </c>
      <c r="O102" s="16" t="s">
        <v>15</v>
      </c>
      <c r="P102" s="16" t="s">
        <v>298</v>
      </c>
      <c r="Q102" s="16" t="s">
        <v>2012</v>
      </c>
      <c r="R102" s="16" t="s">
        <v>175</v>
      </c>
      <c r="S102" s="16" t="s">
        <v>2013</v>
      </c>
      <c r="T102" s="16"/>
      <c r="AI102" s="16"/>
      <c r="AJ102" s="16"/>
      <c r="AK102" s="16"/>
      <c r="AL102" s="16"/>
      <c r="AM102" s="16"/>
      <c r="AN102" s="16"/>
    </row>
    <row r="103" ht="15.75" customHeight="1">
      <c r="A103" s="73">
        <v>44663.50079344907</v>
      </c>
      <c r="B103" s="16" t="s">
        <v>21</v>
      </c>
      <c r="C103" s="67" t="s">
        <v>25</v>
      </c>
      <c r="D103" s="16" t="s">
        <v>11</v>
      </c>
      <c r="E103" s="75" t="s">
        <v>34</v>
      </c>
      <c r="F103" s="16" t="s">
        <v>2014</v>
      </c>
      <c r="G103" s="16" t="s">
        <v>2015</v>
      </c>
      <c r="H103" s="75" t="s">
        <v>34</v>
      </c>
      <c r="I103" s="16" t="s">
        <v>13</v>
      </c>
      <c r="J103" s="16" t="s">
        <v>1594</v>
      </c>
      <c r="K103" s="16" t="s">
        <v>2016</v>
      </c>
      <c r="L103" s="16" t="s">
        <v>2017</v>
      </c>
      <c r="M103" s="16" t="s">
        <v>2018</v>
      </c>
      <c r="N103" s="16" t="s">
        <v>15</v>
      </c>
      <c r="O103" s="16" t="s">
        <v>15</v>
      </c>
      <c r="P103" s="16" t="s">
        <v>298</v>
      </c>
      <c r="Q103" s="16" t="s">
        <v>2019</v>
      </c>
      <c r="R103" s="16" t="s">
        <v>175</v>
      </c>
      <c r="S103" s="16" t="s">
        <v>2020</v>
      </c>
      <c r="T103" s="16"/>
      <c r="AI103" s="16"/>
      <c r="AJ103" s="16"/>
      <c r="AK103" s="16"/>
      <c r="AL103" s="16"/>
      <c r="AM103" s="16"/>
      <c r="AN103" s="16"/>
    </row>
    <row r="104" ht="15.75" customHeight="1">
      <c r="A104" s="73">
        <v>44663.505865405095</v>
      </c>
      <c r="B104" s="16" t="s">
        <v>21</v>
      </c>
      <c r="C104" s="67" t="s">
        <v>25</v>
      </c>
      <c r="D104" s="16" t="s">
        <v>43</v>
      </c>
      <c r="E104" s="75" t="s">
        <v>34</v>
      </c>
      <c r="F104" s="16" t="s">
        <v>2021</v>
      </c>
      <c r="G104" s="16" t="s">
        <v>2022</v>
      </c>
      <c r="H104" s="16" t="s">
        <v>13</v>
      </c>
      <c r="I104" s="75" t="s">
        <v>41</v>
      </c>
      <c r="J104" s="16" t="s">
        <v>1664</v>
      </c>
      <c r="K104" s="16" t="s">
        <v>1560</v>
      </c>
      <c r="L104" s="16" t="s">
        <v>2023</v>
      </c>
      <c r="M104" s="16" t="s">
        <v>2024</v>
      </c>
      <c r="N104" s="16" t="s">
        <v>24</v>
      </c>
      <c r="O104" s="16" t="s">
        <v>15</v>
      </c>
      <c r="P104" s="16" t="s">
        <v>552</v>
      </c>
      <c r="Q104" s="16" t="s">
        <v>2025</v>
      </c>
      <c r="R104" s="16" t="s">
        <v>15</v>
      </c>
      <c r="S104" s="30" t="s">
        <v>1549</v>
      </c>
      <c r="T104" s="16"/>
      <c r="AI104" s="16"/>
      <c r="AJ104" s="16"/>
      <c r="AK104" s="16"/>
      <c r="AL104" s="16"/>
      <c r="AM104" s="16"/>
      <c r="AN104" s="16"/>
    </row>
    <row r="105" ht="15.75" customHeight="1">
      <c r="A105" s="73">
        <v>44663.53793568287</v>
      </c>
      <c r="B105" s="16" t="s">
        <v>9</v>
      </c>
      <c r="C105" s="67" t="s">
        <v>25</v>
      </c>
      <c r="D105" s="16" t="s">
        <v>30</v>
      </c>
      <c r="E105" s="26">
        <v>0.0</v>
      </c>
      <c r="F105" s="16" t="s">
        <v>2026</v>
      </c>
      <c r="G105" s="16" t="s">
        <v>2027</v>
      </c>
      <c r="H105" s="26">
        <v>0.0</v>
      </c>
      <c r="I105" s="75" t="s">
        <v>41</v>
      </c>
      <c r="J105" s="16" t="s">
        <v>1735</v>
      </c>
      <c r="K105" s="16" t="s">
        <v>2016</v>
      </c>
      <c r="L105" s="16" t="s">
        <v>2028</v>
      </c>
      <c r="M105" s="16" t="s">
        <v>992</v>
      </c>
      <c r="N105" s="16" t="s">
        <v>15</v>
      </c>
      <c r="O105" s="16" t="s">
        <v>15</v>
      </c>
      <c r="P105" s="16" t="s">
        <v>292</v>
      </c>
      <c r="Q105" s="16" t="s">
        <v>2029</v>
      </c>
      <c r="R105" s="16" t="s">
        <v>15</v>
      </c>
      <c r="S105" s="30" t="s">
        <v>1807</v>
      </c>
      <c r="T105" s="16"/>
      <c r="AI105" s="16"/>
      <c r="AJ105" s="16"/>
      <c r="AK105" s="16"/>
      <c r="AL105" s="16"/>
      <c r="AM105" s="16"/>
      <c r="AN105" s="16"/>
    </row>
    <row r="106" ht="15.75" customHeight="1">
      <c r="A106" s="73">
        <v>44663.53825805556</v>
      </c>
      <c r="B106" s="16" t="s">
        <v>9</v>
      </c>
      <c r="C106" s="67" t="s">
        <v>25</v>
      </c>
      <c r="D106" s="16" t="s">
        <v>30</v>
      </c>
      <c r="E106" s="75" t="s">
        <v>23</v>
      </c>
      <c r="F106" s="16" t="s">
        <v>1977</v>
      </c>
      <c r="G106" s="16" t="s">
        <v>1765</v>
      </c>
      <c r="H106" s="75" t="s">
        <v>23</v>
      </c>
      <c r="I106" s="16" t="s">
        <v>13</v>
      </c>
      <c r="J106" s="16" t="s">
        <v>1552</v>
      </c>
      <c r="K106" s="16" t="s">
        <v>1546</v>
      </c>
      <c r="L106" s="16" t="s">
        <v>2030</v>
      </c>
      <c r="M106" s="16" t="s">
        <v>2031</v>
      </c>
      <c r="N106" s="16" t="s">
        <v>24</v>
      </c>
      <c r="O106" s="16" t="s">
        <v>16</v>
      </c>
      <c r="P106" s="16" t="s">
        <v>298</v>
      </c>
      <c r="Q106" s="16" t="s">
        <v>198</v>
      </c>
      <c r="R106" s="16" t="s">
        <v>175</v>
      </c>
      <c r="S106" s="16" t="s">
        <v>2032</v>
      </c>
      <c r="T106" s="16"/>
      <c r="AI106" s="16"/>
      <c r="AJ106" s="16"/>
      <c r="AK106" s="16"/>
      <c r="AL106" s="16"/>
      <c r="AM106" s="16"/>
      <c r="AN106" s="16"/>
    </row>
    <row r="107" ht="15.75" customHeight="1">
      <c r="A107" s="73">
        <v>44663.54051248843</v>
      </c>
      <c r="B107" s="16" t="s">
        <v>9</v>
      </c>
      <c r="C107" s="67" t="s">
        <v>25</v>
      </c>
      <c r="D107" s="16" t="s">
        <v>30</v>
      </c>
      <c r="E107" s="26">
        <v>0.0</v>
      </c>
      <c r="F107" s="16" t="s">
        <v>2033</v>
      </c>
      <c r="G107" s="16" t="s">
        <v>2034</v>
      </c>
      <c r="H107" s="75" t="s">
        <v>23</v>
      </c>
      <c r="I107" s="75" t="s">
        <v>14</v>
      </c>
      <c r="J107" s="16" t="s">
        <v>1583</v>
      </c>
      <c r="K107" s="16" t="s">
        <v>1560</v>
      </c>
      <c r="L107" s="16" t="s">
        <v>2035</v>
      </c>
      <c r="M107" s="16" t="s">
        <v>1672</v>
      </c>
      <c r="N107" s="16" t="s">
        <v>15</v>
      </c>
      <c r="O107" s="16" t="s">
        <v>15</v>
      </c>
      <c r="P107" s="16" t="s">
        <v>178</v>
      </c>
      <c r="Q107" s="16" t="s">
        <v>2036</v>
      </c>
      <c r="R107" s="16" t="s">
        <v>15</v>
      </c>
      <c r="S107" s="30" t="s">
        <v>1549</v>
      </c>
      <c r="T107" s="16"/>
      <c r="AI107" s="16"/>
      <c r="AJ107" s="16"/>
      <c r="AK107" s="16"/>
      <c r="AL107" s="16"/>
      <c r="AM107" s="16"/>
      <c r="AN107" s="16"/>
    </row>
    <row r="108" ht="15.75" customHeight="1">
      <c r="A108" s="73">
        <v>44663.55487921296</v>
      </c>
      <c r="B108" s="16" t="s">
        <v>9</v>
      </c>
      <c r="C108" s="67" t="s">
        <v>25</v>
      </c>
      <c r="D108" s="16" t="s">
        <v>11</v>
      </c>
      <c r="E108" s="26">
        <v>0.0</v>
      </c>
      <c r="F108" s="16" t="s">
        <v>2037</v>
      </c>
      <c r="G108" s="16" t="s">
        <v>2038</v>
      </c>
      <c r="H108" s="75" t="s">
        <v>34</v>
      </c>
      <c r="I108" s="16" t="s">
        <v>13</v>
      </c>
      <c r="J108" s="16" t="s">
        <v>1778</v>
      </c>
      <c r="K108" s="16" t="s">
        <v>1560</v>
      </c>
      <c r="L108" s="16" t="s">
        <v>558</v>
      </c>
      <c r="M108" s="16" t="s">
        <v>558</v>
      </c>
      <c r="N108" s="16" t="s">
        <v>16</v>
      </c>
      <c r="O108" s="16" t="s">
        <v>15</v>
      </c>
      <c r="P108" s="16" t="s">
        <v>215</v>
      </c>
      <c r="Q108" s="16" t="s">
        <v>558</v>
      </c>
      <c r="R108" s="16" t="s">
        <v>16</v>
      </c>
      <c r="S108" s="16"/>
      <c r="T108" s="16" t="s">
        <v>1878</v>
      </c>
      <c r="AI108" s="16"/>
      <c r="AJ108" s="16"/>
      <c r="AK108" s="16"/>
      <c r="AL108" s="16"/>
      <c r="AM108" s="16"/>
      <c r="AN108" s="16"/>
    </row>
    <row r="109" ht="15.75" customHeight="1">
      <c r="A109" s="73">
        <v>44663.55768184028</v>
      </c>
      <c r="B109" s="16" t="s">
        <v>9</v>
      </c>
      <c r="C109" s="67" t="s">
        <v>25</v>
      </c>
      <c r="D109" s="16" t="s">
        <v>30</v>
      </c>
      <c r="E109" s="26">
        <v>0.0</v>
      </c>
      <c r="F109" s="16" t="s">
        <v>2039</v>
      </c>
      <c r="G109" s="16" t="s">
        <v>2040</v>
      </c>
      <c r="H109" s="26">
        <v>0.0</v>
      </c>
      <c r="I109" s="75" t="s">
        <v>23</v>
      </c>
      <c r="J109" s="16" t="s">
        <v>1583</v>
      </c>
      <c r="K109" s="16" t="s">
        <v>1571</v>
      </c>
      <c r="L109" s="16" t="s">
        <v>2025</v>
      </c>
      <c r="M109" s="16" t="s">
        <v>2041</v>
      </c>
      <c r="N109" s="16" t="s">
        <v>16</v>
      </c>
      <c r="O109" s="16" t="s">
        <v>15</v>
      </c>
      <c r="P109" s="16" t="s">
        <v>315</v>
      </c>
      <c r="Q109" s="16" t="s">
        <v>198</v>
      </c>
      <c r="R109" s="16" t="s">
        <v>175</v>
      </c>
      <c r="S109" s="16" t="s">
        <v>2042</v>
      </c>
      <c r="T109" s="16"/>
      <c r="AI109" s="16"/>
      <c r="AJ109" s="16"/>
      <c r="AK109" s="16"/>
      <c r="AL109" s="16"/>
      <c r="AM109" s="16"/>
      <c r="AN109" s="16"/>
    </row>
    <row r="110" ht="15.75" customHeight="1">
      <c r="A110" s="73">
        <v>44663.59398859953</v>
      </c>
      <c r="B110" s="16" t="s">
        <v>21</v>
      </c>
      <c r="C110" s="67" t="s">
        <v>25</v>
      </c>
      <c r="D110" s="16" t="s">
        <v>38</v>
      </c>
      <c r="E110" s="26">
        <v>0.0</v>
      </c>
      <c r="F110" s="16" t="s">
        <v>435</v>
      </c>
      <c r="G110" s="16" t="s">
        <v>2043</v>
      </c>
      <c r="H110" s="75" t="s">
        <v>23</v>
      </c>
      <c r="I110" s="26">
        <v>0.0</v>
      </c>
      <c r="J110" s="16" t="s">
        <v>244</v>
      </c>
      <c r="K110" s="16" t="s">
        <v>2044</v>
      </c>
      <c r="L110" s="16" t="s">
        <v>2045</v>
      </c>
      <c r="M110" s="16" t="s">
        <v>2045</v>
      </c>
      <c r="N110" s="16" t="s">
        <v>24</v>
      </c>
      <c r="O110" s="16" t="s">
        <v>15</v>
      </c>
      <c r="P110" s="16" t="s">
        <v>164</v>
      </c>
      <c r="Q110" s="16" t="s">
        <v>175</v>
      </c>
      <c r="R110" s="16" t="s">
        <v>175</v>
      </c>
      <c r="S110" s="16" t="s">
        <v>175</v>
      </c>
      <c r="T110" s="16"/>
      <c r="AI110" s="16"/>
      <c r="AJ110" s="16"/>
      <c r="AK110" s="16"/>
      <c r="AL110" s="16"/>
      <c r="AM110" s="16"/>
      <c r="AN110" s="16"/>
    </row>
    <row r="111" ht="15.75" customHeight="1">
      <c r="A111" s="73">
        <v>44663.61036715278</v>
      </c>
      <c r="B111" s="16" t="s">
        <v>9</v>
      </c>
      <c r="C111" s="67" t="s">
        <v>25</v>
      </c>
      <c r="D111" s="16" t="s">
        <v>30</v>
      </c>
      <c r="E111" s="26">
        <v>0.0</v>
      </c>
      <c r="F111" s="16" t="s">
        <v>2046</v>
      </c>
      <c r="G111" s="16" t="s">
        <v>2047</v>
      </c>
      <c r="H111" s="75" t="s">
        <v>34</v>
      </c>
      <c r="I111" s="75" t="s">
        <v>23</v>
      </c>
      <c r="J111" s="16" t="s">
        <v>1583</v>
      </c>
      <c r="K111" s="16" t="s">
        <v>1779</v>
      </c>
      <c r="L111" s="16" t="s">
        <v>2048</v>
      </c>
      <c r="M111" s="16" t="s">
        <v>2049</v>
      </c>
      <c r="N111" s="16" t="s">
        <v>24</v>
      </c>
      <c r="O111" s="16" t="s">
        <v>16</v>
      </c>
      <c r="P111" s="16" t="s">
        <v>2050</v>
      </c>
      <c r="Q111" s="16" t="s">
        <v>2051</v>
      </c>
      <c r="R111" s="16" t="s">
        <v>175</v>
      </c>
      <c r="S111" s="16" t="s">
        <v>2052</v>
      </c>
      <c r="T111" s="16"/>
      <c r="AI111" s="16"/>
      <c r="AJ111" s="16"/>
      <c r="AK111" s="16"/>
      <c r="AL111" s="16"/>
      <c r="AM111" s="16"/>
      <c r="AN111" s="16"/>
    </row>
    <row r="112" ht="15.75" customHeight="1">
      <c r="A112" s="73">
        <v>44665.4527194213</v>
      </c>
      <c r="B112" s="16" t="s">
        <v>21</v>
      </c>
      <c r="C112" s="67" t="s">
        <v>25</v>
      </c>
      <c r="D112" s="16" t="s">
        <v>77</v>
      </c>
      <c r="E112" s="75" t="s">
        <v>34</v>
      </c>
      <c r="F112" s="16" t="s">
        <v>2053</v>
      </c>
      <c r="G112" s="16" t="s">
        <v>2054</v>
      </c>
      <c r="H112" s="75" t="s">
        <v>14</v>
      </c>
      <c r="I112" s="75" t="s">
        <v>41</v>
      </c>
      <c r="J112" s="16" t="s">
        <v>1664</v>
      </c>
      <c r="K112" s="16" t="s">
        <v>1564</v>
      </c>
      <c r="L112" s="16" t="s">
        <v>2055</v>
      </c>
      <c r="M112" s="16" t="s">
        <v>2056</v>
      </c>
      <c r="N112" s="16" t="s">
        <v>24</v>
      </c>
      <c r="O112" s="16" t="s">
        <v>15</v>
      </c>
      <c r="P112" s="16" t="s">
        <v>178</v>
      </c>
      <c r="Q112" s="16" t="s">
        <v>2057</v>
      </c>
      <c r="R112" s="16" t="s">
        <v>175</v>
      </c>
      <c r="S112" s="30" t="s">
        <v>1549</v>
      </c>
      <c r="T112" s="16"/>
      <c r="AI112" s="16"/>
      <c r="AJ112" s="16"/>
      <c r="AK112" s="16"/>
      <c r="AL112" s="16"/>
      <c r="AM112" s="16"/>
      <c r="AN112" s="16"/>
    </row>
    <row r="113" ht="15.75" customHeight="1">
      <c r="A113" s="73">
        <v>44665.45505087963</v>
      </c>
      <c r="B113" s="16" t="s">
        <v>9</v>
      </c>
      <c r="C113" s="67" t="s">
        <v>25</v>
      </c>
      <c r="D113" s="16" t="s">
        <v>11</v>
      </c>
      <c r="E113" s="26">
        <v>0.0</v>
      </c>
      <c r="F113" s="16" t="s">
        <v>2058</v>
      </c>
      <c r="G113" s="16" t="s">
        <v>2059</v>
      </c>
      <c r="H113" s="75" t="s">
        <v>34</v>
      </c>
      <c r="I113" s="75" t="s">
        <v>41</v>
      </c>
      <c r="J113" s="16" t="s">
        <v>2060</v>
      </c>
      <c r="K113" s="16" t="s">
        <v>2061</v>
      </c>
      <c r="L113" s="16" t="s">
        <v>2062</v>
      </c>
      <c r="M113" s="16" t="s">
        <v>1618</v>
      </c>
      <c r="N113" s="16" t="s">
        <v>16</v>
      </c>
      <c r="O113" s="16" t="s">
        <v>16</v>
      </c>
      <c r="P113" s="16" t="s">
        <v>292</v>
      </c>
      <c r="Q113" s="16" t="s">
        <v>2063</v>
      </c>
      <c r="R113" s="16" t="s">
        <v>15</v>
      </c>
      <c r="S113" s="30" t="s">
        <v>1549</v>
      </c>
      <c r="T113" s="16"/>
      <c r="AI113" s="16"/>
      <c r="AJ113" s="16"/>
      <c r="AK113" s="16"/>
      <c r="AL113" s="16"/>
      <c r="AM113" s="16"/>
      <c r="AN113" s="16"/>
    </row>
    <row r="114" ht="15.75" customHeight="1">
      <c r="A114" s="73">
        <v>44665.463840474535</v>
      </c>
      <c r="B114" s="16" t="s">
        <v>21</v>
      </c>
      <c r="C114" s="67" t="s">
        <v>25</v>
      </c>
      <c r="D114" s="16" t="s">
        <v>2064</v>
      </c>
      <c r="E114" s="16" t="s">
        <v>13</v>
      </c>
      <c r="F114" s="16" t="s">
        <v>2065</v>
      </c>
      <c r="G114" s="16" t="s">
        <v>2066</v>
      </c>
      <c r="H114" s="16" t="s">
        <v>13</v>
      </c>
      <c r="I114" s="16" t="s">
        <v>13</v>
      </c>
      <c r="J114" s="16" t="s">
        <v>2067</v>
      </c>
      <c r="K114" s="16" t="s">
        <v>2068</v>
      </c>
      <c r="L114" s="16" t="s">
        <v>2069</v>
      </c>
      <c r="M114" s="16" t="s">
        <v>2070</v>
      </c>
      <c r="N114" s="16" t="s">
        <v>16</v>
      </c>
      <c r="O114" s="16" t="s">
        <v>16</v>
      </c>
      <c r="P114" s="16" t="s">
        <v>288</v>
      </c>
      <c r="Q114" s="16" t="s">
        <v>2071</v>
      </c>
      <c r="R114" s="16" t="s">
        <v>175</v>
      </c>
      <c r="S114" s="30" t="s">
        <v>1807</v>
      </c>
      <c r="T114" s="16"/>
      <c r="AI114" s="16"/>
      <c r="AJ114" s="16"/>
      <c r="AK114" s="16"/>
      <c r="AL114" s="16"/>
      <c r="AM114" s="16"/>
      <c r="AN114" s="16"/>
    </row>
    <row r="115" ht="15.75" customHeight="1">
      <c r="A115" s="73">
        <v>44665.59511436343</v>
      </c>
      <c r="B115" s="16" t="s">
        <v>21</v>
      </c>
      <c r="C115" s="67" t="s">
        <v>25</v>
      </c>
      <c r="D115" s="16" t="s">
        <v>2072</v>
      </c>
      <c r="E115" s="75" t="s">
        <v>14</v>
      </c>
      <c r="F115" s="16" t="s">
        <v>2073</v>
      </c>
      <c r="G115" s="16" t="s">
        <v>2074</v>
      </c>
      <c r="H115" s="75" t="s">
        <v>14</v>
      </c>
      <c r="I115" s="75" t="s">
        <v>41</v>
      </c>
      <c r="J115" s="16" t="s">
        <v>2075</v>
      </c>
      <c r="K115" s="16" t="s">
        <v>1564</v>
      </c>
      <c r="L115" s="16" t="s">
        <v>2076</v>
      </c>
      <c r="M115" s="16" t="s">
        <v>2077</v>
      </c>
      <c r="N115" s="16" t="s">
        <v>16</v>
      </c>
      <c r="O115" s="16" t="s">
        <v>15</v>
      </c>
      <c r="P115" s="16" t="s">
        <v>387</v>
      </c>
      <c r="Q115" s="16" t="s">
        <v>2078</v>
      </c>
      <c r="R115" s="16" t="s">
        <v>15</v>
      </c>
      <c r="S115" s="30" t="s">
        <v>1807</v>
      </c>
      <c r="T115" s="16"/>
      <c r="AI115" s="16"/>
      <c r="AJ115" s="16"/>
      <c r="AK115" s="16"/>
      <c r="AL115" s="16"/>
      <c r="AM115" s="16"/>
      <c r="AN115" s="16"/>
    </row>
    <row r="116" ht="15.75" customHeight="1">
      <c r="A116" s="73">
        <v>44665.65510805555</v>
      </c>
      <c r="B116" s="16" t="s">
        <v>9</v>
      </c>
      <c r="C116" s="67" t="s">
        <v>25</v>
      </c>
      <c r="D116" s="16" t="s">
        <v>11</v>
      </c>
      <c r="E116" s="16" t="s">
        <v>13</v>
      </c>
      <c r="F116" s="16" t="s">
        <v>2079</v>
      </c>
      <c r="G116" s="16" t="s">
        <v>2080</v>
      </c>
      <c r="H116" s="16" t="s">
        <v>13</v>
      </c>
      <c r="I116" s="75" t="s">
        <v>23</v>
      </c>
      <c r="J116" s="16" t="s">
        <v>1830</v>
      </c>
      <c r="K116" s="16" t="s">
        <v>2081</v>
      </c>
      <c r="L116" s="16" t="s">
        <v>2082</v>
      </c>
      <c r="M116" s="16" t="s">
        <v>2083</v>
      </c>
      <c r="N116" s="16" t="s">
        <v>16</v>
      </c>
      <c r="O116" s="16" t="s">
        <v>16</v>
      </c>
      <c r="P116" s="16" t="s">
        <v>438</v>
      </c>
      <c r="Q116" s="16" t="s">
        <v>2084</v>
      </c>
      <c r="R116" s="16" t="s">
        <v>175</v>
      </c>
      <c r="S116" s="16" t="s">
        <v>2085</v>
      </c>
      <c r="T116" s="16"/>
      <c r="AI116" s="16"/>
      <c r="AJ116" s="16"/>
      <c r="AK116" s="16"/>
      <c r="AL116" s="16"/>
      <c r="AM116" s="16"/>
      <c r="AN116" s="16"/>
    </row>
    <row r="117" ht="15.75" customHeight="1">
      <c r="A117" s="73">
        <v>44665.68223239583</v>
      </c>
      <c r="B117" s="16" t="s">
        <v>21</v>
      </c>
      <c r="C117" s="67" t="s">
        <v>25</v>
      </c>
      <c r="D117" s="16" t="s">
        <v>11</v>
      </c>
      <c r="E117" s="16" t="s">
        <v>13</v>
      </c>
      <c r="F117" s="16" t="s">
        <v>2086</v>
      </c>
      <c r="G117" s="16" t="s">
        <v>2087</v>
      </c>
      <c r="H117" s="16" t="s">
        <v>13</v>
      </c>
      <c r="I117" s="16" t="s">
        <v>13</v>
      </c>
      <c r="J117" s="16" t="s">
        <v>1664</v>
      </c>
      <c r="K117" s="16" t="s">
        <v>1632</v>
      </c>
      <c r="L117" s="16" t="s">
        <v>2088</v>
      </c>
      <c r="M117" s="16" t="s">
        <v>1618</v>
      </c>
      <c r="N117" s="16" t="s">
        <v>16</v>
      </c>
      <c r="O117" s="16" t="s">
        <v>16</v>
      </c>
      <c r="P117" s="16" t="s">
        <v>302</v>
      </c>
      <c r="Q117" s="16" t="s">
        <v>1950</v>
      </c>
      <c r="R117" s="16" t="s">
        <v>15</v>
      </c>
      <c r="S117" s="30" t="s">
        <v>2089</v>
      </c>
      <c r="T117" s="16"/>
      <c r="AI117" s="16"/>
      <c r="AJ117" s="16"/>
      <c r="AK117" s="16"/>
      <c r="AL117" s="16"/>
      <c r="AM117" s="16"/>
      <c r="AN117" s="16"/>
    </row>
    <row r="118" ht="15.75" customHeight="1">
      <c r="A118" s="73">
        <v>44665.68292450231</v>
      </c>
      <c r="B118" s="16" t="s">
        <v>21</v>
      </c>
      <c r="C118" s="67" t="s">
        <v>25</v>
      </c>
      <c r="D118" s="16" t="s">
        <v>2090</v>
      </c>
      <c r="E118" s="26">
        <v>0.0</v>
      </c>
      <c r="F118" s="16" t="s">
        <v>2091</v>
      </c>
      <c r="G118" s="16" t="s">
        <v>2092</v>
      </c>
      <c r="H118" s="75" t="s">
        <v>23</v>
      </c>
      <c r="I118" s="75" t="s">
        <v>41</v>
      </c>
      <c r="J118" s="16" t="s">
        <v>1559</v>
      </c>
      <c r="K118" s="16" t="s">
        <v>1560</v>
      </c>
      <c r="L118" s="16" t="s">
        <v>2093</v>
      </c>
      <c r="M118" s="16" t="s">
        <v>1812</v>
      </c>
      <c r="N118" s="16" t="s">
        <v>16</v>
      </c>
      <c r="O118" s="16" t="s">
        <v>16</v>
      </c>
      <c r="P118" s="16" t="s">
        <v>251</v>
      </c>
      <c r="Q118" s="16" t="s">
        <v>198</v>
      </c>
      <c r="R118" s="16" t="s">
        <v>175</v>
      </c>
      <c r="S118" s="30" t="s">
        <v>2094</v>
      </c>
      <c r="T118" s="16"/>
      <c r="AI118" s="16"/>
      <c r="AJ118" s="16"/>
      <c r="AK118" s="16"/>
      <c r="AL118" s="16"/>
      <c r="AM118" s="16"/>
      <c r="AN118" s="16"/>
    </row>
    <row r="119" ht="15.75" customHeight="1">
      <c r="A119" s="73">
        <v>44665.71623734954</v>
      </c>
      <c r="B119" s="16" t="s">
        <v>9</v>
      </c>
      <c r="C119" s="67" t="s">
        <v>25</v>
      </c>
      <c r="D119" s="16" t="s">
        <v>2095</v>
      </c>
      <c r="E119" s="75" t="s">
        <v>34</v>
      </c>
      <c r="F119" s="16" t="s">
        <v>2096</v>
      </c>
      <c r="G119" s="16" t="s">
        <v>2097</v>
      </c>
      <c r="H119" s="75" t="s">
        <v>34</v>
      </c>
      <c r="I119" s="75" t="s">
        <v>41</v>
      </c>
      <c r="J119" s="16" t="s">
        <v>1552</v>
      </c>
      <c r="K119" s="16" t="s">
        <v>1589</v>
      </c>
      <c r="L119" s="16" t="s">
        <v>2098</v>
      </c>
      <c r="M119" s="16" t="s">
        <v>2099</v>
      </c>
      <c r="N119" s="16" t="s">
        <v>16</v>
      </c>
      <c r="O119" s="16" t="s">
        <v>15</v>
      </c>
      <c r="P119" s="16" t="s">
        <v>495</v>
      </c>
      <c r="Q119" s="16" t="s">
        <v>2100</v>
      </c>
      <c r="R119" s="16" t="s">
        <v>175</v>
      </c>
      <c r="S119" s="30" t="s">
        <v>2094</v>
      </c>
      <c r="T119" s="30"/>
      <c r="AI119" s="30"/>
      <c r="AJ119" s="30"/>
      <c r="AK119" s="16"/>
      <c r="AL119" s="16"/>
      <c r="AM119" s="16"/>
      <c r="AN119" s="16"/>
    </row>
    <row r="120" ht="15.75" customHeight="1">
      <c r="A120" s="73">
        <v>44665.720707002314</v>
      </c>
      <c r="B120" s="16" t="s">
        <v>21</v>
      </c>
      <c r="C120" s="67" t="s">
        <v>25</v>
      </c>
      <c r="D120" s="16" t="s">
        <v>58</v>
      </c>
      <c r="E120" s="75" t="s">
        <v>23</v>
      </c>
      <c r="F120" s="16" t="s">
        <v>2101</v>
      </c>
      <c r="G120" s="16" t="s">
        <v>2102</v>
      </c>
      <c r="H120" s="26">
        <v>0.0</v>
      </c>
      <c r="I120" s="75" t="s">
        <v>23</v>
      </c>
      <c r="J120" s="16" t="s">
        <v>2103</v>
      </c>
      <c r="K120" s="16" t="s">
        <v>2104</v>
      </c>
      <c r="L120" s="16" t="s">
        <v>2105</v>
      </c>
      <c r="M120" s="16" t="s">
        <v>2106</v>
      </c>
      <c r="N120" s="16" t="s">
        <v>24</v>
      </c>
      <c r="O120" s="16" t="s">
        <v>15</v>
      </c>
      <c r="P120" s="16" t="s">
        <v>640</v>
      </c>
      <c r="Q120" s="16" t="s">
        <v>2107</v>
      </c>
      <c r="R120" s="16" t="s">
        <v>16</v>
      </c>
      <c r="S120" s="30"/>
      <c r="T120" s="30" t="s">
        <v>2108</v>
      </c>
      <c r="AI120" s="30"/>
      <c r="AJ120" s="16"/>
      <c r="AK120" s="16"/>
      <c r="AL120" s="16"/>
      <c r="AM120" s="16"/>
      <c r="AN120" s="16"/>
    </row>
    <row r="121" ht="15.75" customHeight="1">
      <c r="A121" s="73">
        <v>44671.40808417824</v>
      </c>
      <c r="B121" s="16" t="s">
        <v>21</v>
      </c>
      <c r="C121" s="67" t="s">
        <v>25</v>
      </c>
      <c r="D121" s="16" t="s">
        <v>100</v>
      </c>
      <c r="E121" s="75" t="s">
        <v>34</v>
      </c>
      <c r="F121" s="16" t="s">
        <v>2109</v>
      </c>
      <c r="G121" s="16" t="s">
        <v>2110</v>
      </c>
      <c r="H121" s="16" t="s">
        <v>13</v>
      </c>
      <c r="I121" s="75" t="s">
        <v>41</v>
      </c>
      <c r="J121" s="16" t="s">
        <v>1664</v>
      </c>
      <c r="K121" s="16" t="s">
        <v>1560</v>
      </c>
      <c r="L121" s="16" t="s">
        <v>2111</v>
      </c>
      <c r="M121" s="16" t="s">
        <v>2112</v>
      </c>
      <c r="N121" s="16" t="s">
        <v>15</v>
      </c>
      <c r="O121" s="16" t="s">
        <v>15</v>
      </c>
      <c r="P121" s="16" t="s">
        <v>251</v>
      </c>
      <c r="Q121" s="16" t="s">
        <v>1473</v>
      </c>
      <c r="R121" s="16" t="s">
        <v>175</v>
      </c>
      <c r="S121" s="30" t="s">
        <v>1549</v>
      </c>
      <c r="T121" s="30"/>
      <c r="AI121" s="30"/>
      <c r="AJ121" s="16"/>
      <c r="AK121" s="16"/>
      <c r="AL121" s="16"/>
      <c r="AM121" s="16"/>
      <c r="AN121" s="16"/>
    </row>
    <row r="122" ht="15.75" customHeight="1">
      <c r="A122" s="73">
        <v>44671.41482061343</v>
      </c>
      <c r="B122" s="16" t="s">
        <v>21</v>
      </c>
      <c r="C122" s="67" t="s">
        <v>25</v>
      </c>
      <c r="D122" s="16" t="s">
        <v>30</v>
      </c>
      <c r="E122" s="26">
        <v>0.0</v>
      </c>
      <c r="F122" s="16" t="s">
        <v>2113</v>
      </c>
      <c r="G122" s="16" t="s">
        <v>2114</v>
      </c>
      <c r="H122" s="75" t="s">
        <v>14</v>
      </c>
      <c r="I122" s="75" t="s">
        <v>41</v>
      </c>
      <c r="J122" s="16" t="s">
        <v>1570</v>
      </c>
      <c r="K122" s="16" t="s">
        <v>2104</v>
      </c>
      <c r="L122" s="16" t="s">
        <v>2115</v>
      </c>
      <c r="M122" s="16" t="s">
        <v>2116</v>
      </c>
      <c r="N122" s="16" t="s">
        <v>24</v>
      </c>
      <c r="O122" s="16" t="s">
        <v>16</v>
      </c>
      <c r="P122" s="16" t="s">
        <v>552</v>
      </c>
      <c r="Q122" s="16" t="s">
        <v>2117</v>
      </c>
      <c r="R122" s="16" t="s">
        <v>16</v>
      </c>
      <c r="S122" s="16"/>
      <c r="T122" s="30" t="s">
        <v>1567</v>
      </c>
      <c r="AI122" s="30"/>
      <c r="AJ122" s="30"/>
      <c r="AK122" s="30"/>
      <c r="AL122" s="30"/>
      <c r="AM122" s="30"/>
      <c r="AN122" s="30"/>
      <c r="AO122" s="30"/>
      <c r="AP122" s="30"/>
      <c r="AQ122" s="30"/>
      <c r="AR122" s="30"/>
      <c r="AS122" s="16"/>
      <c r="AT122" s="16"/>
      <c r="AU122" s="16"/>
      <c r="AV122" s="16"/>
      <c r="AW122" s="16"/>
      <c r="AX122" s="16"/>
      <c r="AY122" s="16"/>
      <c r="AZ122" s="16"/>
      <c r="BA122" s="16"/>
      <c r="BB122" s="16"/>
      <c r="BC122" s="16"/>
      <c r="BD122" s="16"/>
    </row>
    <row r="123" ht="15.75" customHeight="1">
      <c r="A123" s="73">
        <v>44671.42282409722</v>
      </c>
      <c r="B123" s="16" t="s">
        <v>9</v>
      </c>
      <c r="C123" s="67" t="s">
        <v>25</v>
      </c>
      <c r="D123" s="16" t="s">
        <v>30</v>
      </c>
      <c r="E123" s="26">
        <v>0.0</v>
      </c>
      <c r="F123" s="16" t="s">
        <v>2118</v>
      </c>
      <c r="G123" s="16" t="s">
        <v>1960</v>
      </c>
      <c r="H123" s="75" t="s">
        <v>23</v>
      </c>
      <c r="I123" s="75" t="s">
        <v>23</v>
      </c>
      <c r="J123" s="16" t="s">
        <v>1583</v>
      </c>
      <c r="K123" s="16" t="s">
        <v>2068</v>
      </c>
      <c r="L123" s="16" t="s">
        <v>2119</v>
      </c>
      <c r="M123" s="16" t="s">
        <v>2120</v>
      </c>
      <c r="N123" s="16" t="s">
        <v>24</v>
      </c>
      <c r="O123" s="16" t="s">
        <v>15</v>
      </c>
      <c r="P123" s="16" t="s">
        <v>183</v>
      </c>
      <c r="Q123" s="16" t="s">
        <v>2121</v>
      </c>
      <c r="R123" s="16" t="s">
        <v>175</v>
      </c>
      <c r="S123" s="30" t="s">
        <v>1549</v>
      </c>
      <c r="T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row>
    <row r="124" ht="15.75" customHeight="1">
      <c r="A124" s="73">
        <v>44671.427526087966</v>
      </c>
      <c r="B124" s="16" t="s">
        <v>9</v>
      </c>
      <c r="C124" s="67" t="s">
        <v>25</v>
      </c>
      <c r="D124" s="16" t="s">
        <v>30</v>
      </c>
      <c r="E124" s="75" t="s">
        <v>23</v>
      </c>
      <c r="F124" s="16" t="s">
        <v>2122</v>
      </c>
      <c r="G124" s="16" t="s">
        <v>2123</v>
      </c>
      <c r="H124" s="75" t="s">
        <v>34</v>
      </c>
      <c r="I124" s="16" t="s">
        <v>13</v>
      </c>
      <c r="J124" s="16" t="s">
        <v>1810</v>
      </c>
      <c r="K124" s="16" t="s">
        <v>1571</v>
      </c>
      <c r="L124" s="16" t="s">
        <v>175</v>
      </c>
      <c r="M124" s="16" t="s">
        <v>175</v>
      </c>
      <c r="N124" s="16" t="s">
        <v>24</v>
      </c>
      <c r="O124" s="16" t="s">
        <v>15</v>
      </c>
      <c r="P124" s="16" t="s">
        <v>263</v>
      </c>
      <c r="Q124" s="16" t="s">
        <v>2124</v>
      </c>
      <c r="R124" s="16" t="s">
        <v>175</v>
      </c>
      <c r="S124" s="16" t="s">
        <v>2094</v>
      </c>
      <c r="T124" s="16"/>
      <c r="AI124" s="16"/>
      <c r="AJ124" s="16"/>
      <c r="AK124" s="16"/>
      <c r="AL124" s="16"/>
      <c r="AM124" s="16"/>
      <c r="AN124" s="16"/>
      <c r="AO124" s="16"/>
      <c r="AP124" s="16"/>
      <c r="AQ124" s="30"/>
      <c r="AR124" s="16"/>
      <c r="AS124" s="16"/>
      <c r="AT124" s="16"/>
      <c r="AU124" s="16"/>
      <c r="AV124" s="16"/>
      <c r="AW124" s="16"/>
      <c r="AX124" s="16"/>
      <c r="AY124" s="16"/>
      <c r="AZ124" s="16"/>
      <c r="BA124" s="16"/>
      <c r="BB124" s="16"/>
      <c r="BC124" s="16"/>
      <c r="BD124" s="30"/>
    </row>
    <row r="125" ht="15.75" customHeight="1">
      <c r="A125" s="73">
        <v>44671.61797392361</v>
      </c>
      <c r="B125" s="16" t="s">
        <v>9</v>
      </c>
      <c r="C125" s="67" t="s">
        <v>25</v>
      </c>
      <c r="D125" s="16" t="s">
        <v>2125</v>
      </c>
      <c r="E125" s="26">
        <v>0.0</v>
      </c>
      <c r="F125" s="16" t="s">
        <v>2126</v>
      </c>
      <c r="G125" s="16" t="s">
        <v>2127</v>
      </c>
      <c r="H125" s="75" t="s">
        <v>14</v>
      </c>
      <c r="I125" s="75" t="s">
        <v>23</v>
      </c>
      <c r="J125" s="16" t="s">
        <v>1810</v>
      </c>
      <c r="K125" s="16" t="s">
        <v>2128</v>
      </c>
      <c r="L125" s="16" t="s">
        <v>2129</v>
      </c>
      <c r="M125" s="16" t="s">
        <v>2130</v>
      </c>
      <c r="N125" s="16" t="s">
        <v>24</v>
      </c>
      <c r="O125" s="16" t="s">
        <v>15</v>
      </c>
      <c r="P125" s="16" t="s">
        <v>2131</v>
      </c>
      <c r="Q125" s="16" t="s">
        <v>2132</v>
      </c>
      <c r="R125" s="16" t="s">
        <v>175</v>
      </c>
      <c r="S125" s="16" t="s">
        <v>1549</v>
      </c>
      <c r="T125" s="30"/>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row>
    <row r="126" ht="15.75" customHeight="1">
      <c r="A126" s="73">
        <v>44671.82283346065</v>
      </c>
      <c r="B126" s="16" t="s">
        <v>9</v>
      </c>
      <c r="C126" s="67" t="s">
        <v>25</v>
      </c>
      <c r="D126" s="16" t="s">
        <v>30</v>
      </c>
      <c r="E126" s="26">
        <v>0.0</v>
      </c>
      <c r="F126" s="16" t="s">
        <v>2133</v>
      </c>
      <c r="G126" s="16" t="s">
        <v>2134</v>
      </c>
      <c r="H126" s="26">
        <v>0.0</v>
      </c>
      <c r="I126" s="75" t="s">
        <v>23</v>
      </c>
      <c r="J126" s="16" t="s">
        <v>1583</v>
      </c>
      <c r="K126" s="16" t="s">
        <v>1640</v>
      </c>
      <c r="L126" s="16" t="s">
        <v>2135</v>
      </c>
      <c r="M126" s="16" t="s">
        <v>2136</v>
      </c>
      <c r="N126" s="16" t="s">
        <v>16</v>
      </c>
      <c r="O126" s="16" t="s">
        <v>15</v>
      </c>
      <c r="P126" s="16" t="s">
        <v>302</v>
      </c>
      <c r="Q126" s="16" t="s">
        <v>225</v>
      </c>
      <c r="R126" s="16" t="s">
        <v>175</v>
      </c>
      <c r="S126" s="30" t="s">
        <v>2137</v>
      </c>
      <c r="T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row>
    <row r="127" ht="15.75" customHeight="1">
      <c r="A127" s="73">
        <v>44672.50484324074</v>
      </c>
      <c r="B127" s="16" t="s">
        <v>9</v>
      </c>
      <c r="C127" s="67" t="s">
        <v>25</v>
      </c>
      <c r="D127" s="16" t="s">
        <v>30</v>
      </c>
      <c r="E127" s="26">
        <v>0.0</v>
      </c>
      <c r="F127" s="16" t="s">
        <v>2138</v>
      </c>
      <c r="G127" s="16" t="s">
        <v>2139</v>
      </c>
      <c r="H127" s="26">
        <v>0.0</v>
      </c>
      <c r="I127" s="75" t="s">
        <v>23</v>
      </c>
      <c r="J127" s="16" t="s">
        <v>1753</v>
      </c>
      <c r="K127" s="16" t="s">
        <v>1640</v>
      </c>
      <c r="L127" s="16" t="s">
        <v>558</v>
      </c>
      <c r="M127" s="16" t="s">
        <v>558</v>
      </c>
      <c r="N127" s="16" t="s">
        <v>16</v>
      </c>
      <c r="O127" s="16" t="s">
        <v>15</v>
      </c>
      <c r="P127" s="16" t="s">
        <v>315</v>
      </c>
      <c r="Q127" s="16" t="s">
        <v>940</v>
      </c>
      <c r="R127" s="16" t="s">
        <v>175</v>
      </c>
      <c r="S127" s="30" t="s">
        <v>2140</v>
      </c>
      <c r="T127" s="30"/>
      <c r="AI127" s="30"/>
      <c r="AJ127" s="16"/>
      <c r="AK127" s="16"/>
      <c r="AL127" s="16"/>
      <c r="AM127" s="16"/>
      <c r="AN127" s="16"/>
      <c r="AO127" s="16"/>
      <c r="AP127" s="16"/>
      <c r="AQ127" s="16"/>
      <c r="AR127" s="16"/>
      <c r="AS127" s="16"/>
      <c r="AT127" s="16"/>
      <c r="AU127" s="16"/>
      <c r="AV127" s="16"/>
      <c r="AW127" s="16"/>
      <c r="AX127" s="16"/>
      <c r="AY127" s="16"/>
      <c r="AZ127" s="16"/>
      <c r="BA127" s="16"/>
      <c r="BB127" s="16"/>
      <c r="BC127" s="16"/>
      <c r="BD127" s="16"/>
    </row>
    <row r="128" ht="15.75" customHeight="1">
      <c r="A128" s="73">
        <v>44672.55418877315</v>
      </c>
      <c r="B128" s="16" t="s">
        <v>9</v>
      </c>
      <c r="C128" s="67" t="s">
        <v>25</v>
      </c>
      <c r="D128" s="16" t="s">
        <v>30</v>
      </c>
      <c r="E128" s="26">
        <v>0.0</v>
      </c>
      <c r="F128" s="16" t="s">
        <v>2141</v>
      </c>
      <c r="G128" s="16" t="s">
        <v>2142</v>
      </c>
      <c r="H128" s="26">
        <v>0.0</v>
      </c>
      <c r="I128" s="16" t="s">
        <v>13</v>
      </c>
      <c r="J128" s="16" t="s">
        <v>1552</v>
      </c>
      <c r="K128" s="16" t="s">
        <v>2143</v>
      </c>
      <c r="L128" s="16" t="s">
        <v>2144</v>
      </c>
      <c r="M128" s="16" t="s">
        <v>2145</v>
      </c>
      <c r="N128" s="16" t="s">
        <v>15</v>
      </c>
      <c r="O128" s="16" t="s">
        <v>16</v>
      </c>
      <c r="P128" s="16" t="s">
        <v>302</v>
      </c>
      <c r="Q128" s="16" t="s">
        <v>2146</v>
      </c>
      <c r="R128" s="16" t="s">
        <v>175</v>
      </c>
      <c r="S128" s="30" t="s">
        <v>2140</v>
      </c>
      <c r="T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row>
    <row r="129" ht="15.75" customHeight="1">
      <c r="A129" s="73">
        <v>44672.56329612268</v>
      </c>
      <c r="B129" s="16" t="s">
        <v>9</v>
      </c>
      <c r="C129" s="67" t="s">
        <v>25</v>
      </c>
      <c r="D129" s="16" t="s">
        <v>30</v>
      </c>
      <c r="E129" s="26">
        <v>0.0</v>
      </c>
      <c r="F129" s="16" t="s">
        <v>2147</v>
      </c>
      <c r="G129" s="16" t="s">
        <v>2148</v>
      </c>
      <c r="H129" s="75" t="s">
        <v>23</v>
      </c>
      <c r="I129" s="75" t="s">
        <v>14</v>
      </c>
      <c r="J129" s="16" t="s">
        <v>1659</v>
      </c>
      <c r="K129" s="16" t="s">
        <v>1560</v>
      </c>
      <c r="L129" s="16" t="s">
        <v>125</v>
      </c>
      <c r="M129" s="16" t="s">
        <v>2149</v>
      </c>
      <c r="N129" s="16" t="s">
        <v>24</v>
      </c>
      <c r="O129" s="16" t="s">
        <v>16</v>
      </c>
      <c r="P129" s="16" t="s">
        <v>315</v>
      </c>
      <c r="Q129" s="16" t="s">
        <v>881</v>
      </c>
      <c r="R129" s="16" t="s">
        <v>16</v>
      </c>
      <c r="S129" s="16"/>
      <c r="T129" s="16" t="s">
        <v>2150</v>
      </c>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row>
    <row r="130" ht="15.75" customHeight="1">
      <c r="A130" s="73">
        <v>44672.623868344905</v>
      </c>
      <c r="B130" s="16" t="s">
        <v>9</v>
      </c>
      <c r="C130" s="67" t="s">
        <v>25</v>
      </c>
      <c r="D130" s="16" t="s">
        <v>30</v>
      </c>
      <c r="E130" s="26">
        <v>0.0</v>
      </c>
      <c r="F130" s="16" t="s">
        <v>2151</v>
      </c>
      <c r="G130" s="16" t="s">
        <v>2152</v>
      </c>
      <c r="H130" s="26">
        <v>0.0</v>
      </c>
      <c r="I130" s="75" t="s">
        <v>23</v>
      </c>
      <c r="J130" s="16" t="s">
        <v>2153</v>
      </c>
      <c r="K130" s="16" t="s">
        <v>1571</v>
      </c>
      <c r="L130" s="16" t="s">
        <v>2154</v>
      </c>
      <c r="M130" s="16" t="s">
        <v>2155</v>
      </c>
      <c r="N130" s="16" t="s">
        <v>24</v>
      </c>
      <c r="O130" s="16" t="s">
        <v>15</v>
      </c>
      <c r="P130" s="16" t="s">
        <v>1046</v>
      </c>
      <c r="Q130" s="16" t="s">
        <v>2156</v>
      </c>
      <c r="R130" s="16" t="s">
        <v>16</v>
      </c>
      <c r="S130" s="30"/>
      <c r="T130" s="30" t="s">
        <v>2157</v>
      </c>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row>
    <row r="131" ht="15.75" customHeight="1">
      <c r="A131" s="73">
        <v>44672.9820540162</v>
      </c>
      <c r="B131" s="16" t="s">
        <v>21</v>
      </c>
      <c r="C131" s="67" t="s">
        <v>25</v>
      </c>
      <c r="D131" s="16" t="s">
        <v>11</v>
      </c>
      <c r="E131" s="75" t="s">
        <v>23</v>
      </c>
      <c r="F131" s="16" t="s">
        <v>2158</v>
      </c>
      <c r="G131" s="16" t="s">
        <v>1879</v>
      </c>
      <c r="H131" s="75" t="s">
        <v>34</v>
      </c>
      <c r="I131" s="16" t="s">
        <v>13</v>
      </c>
      <c r="J131" s="16" t="s">
        <v>1938</v>
      </c>
      <c r="K131" s="16" t="s">
        <v>1560</v>
      </c>
      <c r="L131" s="16" t="s">
        <v>2159</v>
      </c>
      <c r="M131" s="16" t="s">
        <v>1618</v>
      </c>
      <c r="N131" s="16" t="s">
        <v>16</v>
      </c>
      <c r="O131" s="16" t="s">
        <v>16</v>
      </c>
      <c r="P131" s="16" t="s">
        <v>292</v>
      </c>
      <c r="Q131" s="16" t="s">
        <v>2160</v>
      </c>
      <c r="R131" s="16" t="s">
        <v>16</v>
      </c>
      <c r="S131" s="30"/>
      <c r="T131" s="30" t="s">
        <v>1878</v>
      </c>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row>
    <row r="132" ht="15.75" customHeight="1">
      <c r="A132" s="73">
        <v>44673.37708877315</v>
      </c>
      <c r="B132" s="16" t="s">
        <v>9</v>
      </c>
      <c r="C132" s="67" t="s">
        <v>25</v>
      </c>
      <c r="D132" s="16" t="s">
        <v>30</v>
      </c>
      <c r="E132" s="75" t="s">
        <v>23</v>
      </c>
      <c r="F132" s="16" t="s">
        <v>2161</v>
      </c>
      <c r="G132" s="16" t="s">
        <v>2162</v>
      </c>
      <c r="H132" s="75" t="s">
        <v>14</v>
      </c>
      <c r="I132" s="16" t="s">
        <v>13</v>
      </c>
      <c r="J132" s="16" t="s">
        <v>2163</v>
      </c>
      <c r="K132" s="16" t="s">
        <v>1560</v>
      </c>
      <c r="L132" s="16" t="s">
        <v>2164</v>
      </c>
      <c r="M132" s="16" t="s">
        <v>1604</v>
      </c>
      <c r="N132" s="16" t="s">
        <v>24</v>
      </c>
      <c r="O132" s="16" t="s">
        <v>15</v>
      </c>
      <c r="P132" s="16" t="s">
        <v>2165</v>
      </c>
      <c r="Q132" s="16" t="s">
        <v>972</v>
      </c>
      <c r="R132" s="16" t="s">
        <v>16</v>
      </c>
      <c r="S132" s="16"/>
      <c r="T132" s="30" t="s">
        <v>2166</v>
      </c>
      <c r="AI132" s="30"/>
      <c r="AJ132" s="30"/>
      <c r="AK132" s="30"/>
      <c r="AL132" s="16"/>
      <c r="AM132" s="16"/>
      <c r="AN132" s="16"/>
      <c r="AO132" s="16"/>
      <c r="AP132" s="16"/>
      <c r="AQ132" s="16"/>
      <c r="AR132" s="16"/>
      <c r="AS132" s="16"/>
      <c r="AT132" s="16"/>
      <c r="AU132" s="16"/>
      <c r="AV132" s="16"/>
      <c r="AW132" s="16"/>
      <c r="AX132" s="16"/>
      <c r="AY132" s="16"/>
      <c r="AZ132" s="16"/>
      <c r="BA132" s="16"/>
      <c r="BB132" s="16"/>
      <c r="BC132" s="16"/>
      <c r="BD132" s="16"/>
    </row>
    <row r="133" ht="15.75" customHeight="1">
      <c r="A133" s="73">
        <v>44673.55031976852</v>
      </c>
      <c r="B133" s="16" t="s">
        <v>9</v>
      </c>
      <c r="C133" s="67" t="s">
        <v>25</v>
      </c>
      <c r="D133" s="16" t="s">
        <v>30</v>
      </c>
      <c r="E133" s="26">
        <v>0.0</v>
      </c>
      <c r="F133" s="16" t="s">
        <v>2167</v>
      </c>
      <c r="G133" s="16" t="s">
        <v>2168</v>
      </c>
      <c r="H133" s="75" t="s">
        <v>23</v>
      </c>
      <c r="I133" s="16" t="s">
        <v>13</v>
      </c>
      <c r="J133" s="16" t="s">
        <v>1664</v>
      </c>
      <c r="K133" s="16" t="s">
        <v>1546</v>
      </c>
      <c r="L133" s="16" t="s">
        <v>2169</v>
      </c>
      <c r="M133" s="16" t="s">
        <v>476</v>
      </c>
      <c r="N133" s="16" t="s">
        <v>24</v>
      </c>
      <c r="O133" s="16" t="s">
        <v>16</v>
      </c>
      <c r="P133" s="16" t="s">
        <v>1218</v>
      </c>
      <c r="Q133" s="16" t="s">
        <v>198</v>
      </c>
      <c r="R133" s="16" t="s">
        <v>15</v>
      </c>
      <c r="S133" s="16" t="s">
        <v>2140</v>
      </c>
      <c r="T133" s="30"/>
      <c r="AI133" s="30"/>
      <c r="AJ133" s="16"/>
      <c r="AK133" s="16"/>
      <c r="AL133" s="16"/>
      <c r="AM133" s="16"/>
      <c r="AN133" s="16"/>
      <c r="AO133" s="16"/>
      <c r="AP133" s="16"/>
      <c r="AQ133" s="16"/>
      <c r="AR133" s="16"/>
      <c r="AS133" s="16"/>
      <c r="AT133" s="16"/>
      <c r="AU133" s="16"/>
      <c r="AV133" s="16"/>
      <c r="AW133" s="16"/>
      <c r="AX133" s="16"/>
      <c r="AY133" s="16"/>
      <c r="AZ133" s="16"/>
      <c r="BA133" s="16"/>
      <c r="BB133" s="16"/>
      <c r="BC133" s="16"/>
      <c r="BD133" s="16"/>
    </row>
    <row r="134" ht="15.75" customHeight="1">
      <c r="A134" s="73"/>
      <c r="B134" s="16"/>
      <c r="C134" s="67"/>
      <c r="D134" s="16"/>
      <c r="E134" s="16"/>
      <c r="F134" s="16"/>
      <c r="G134" s="16"/>
      <c r="H134" s="16"/>
      <c r="I134" s="16"/>
      <c r="J134" s="16"/>
      <c r="K134" s="16"/>
      <c r="L134" s="16"/>
      <c r="M134" s="16"/>
      <c r="N134" s="16"/>
      <c r="O134" s="16"/>
      <c r="P134" s="16"/>
      <c r="Q134" s="16"/>
      <c r="R134" s="16"/>
      <c r="S134" s="16"/>
      <c r="T134" s="16"/>
      <c r="AI134" s="16" t="s">
        <v>1492</v>
      </c>
      <c r="AJ134" s="16" t="s">
        <v>1493</v>
      </c>
      <c r="AK134" s="75" t="s">
        <v>23</v>
      </c>
      <c r="AL134" s="16" t="s">
        <v>1494</v>
      </c>
      <c r="AM134" s="16" t="s">
        <v>16</v>
      </c>
      <c r="AN134" s="16" t="s">
        <v>1495</v>
      </c>
      <c r="AO134" s="16" t="s">
        <v>15</v>
      </c>
      <c r="AP134" s="16" t="s">
        <v>15</v>
      </c>
      <c r="AQ134" s="16" t="s">
        <v>1496</v>
      </c>
      <c r="AR134" s="16"/>
      <c r="AS134" s="16" t="s">
        <v>1497</v>
      </c>
      <c r="AT134" s="16" t="s">
        <v>16</v>
      </c>
      <c r="AU134" s="16" t="s">
        <v>15</v>
      </c>
      <c r="AV134" s="16" t="s">
        <v>15</v>
      </c>
      <c r="AW134" s="16" t="s">
        <v>1498</v>
      </c>
      <c r="AX134" s="16" t="s">
        <v>1499</v>
      </c>
      <c r="AY134" s="16" t="s">
        <v>16</v>
      </c>
      <c r="AZ134" s="16" t="s">
        <v>1500</v>
      </c>
      <c r="BA134" s="16" t="s">
        <v>16</v>
      </c>
      <c r="BB134" s="16" t="s">
        <v>15</v>
      </c>
      <c r="BC134" s="16" t="s">
        <v>1501</v>
      </c>
      <c r="BD134" s="30" t="s">
        <v>1502</v>
      </c>
    </row>
    <row r="135" ht="15.75" customHeight="1">
      <c r="A135" s="73"/>
      <c r="B135" s="16"/>
      <c r="C135" s="67"/>
      <c r="D135" s="16"/>
      <c r="E135" s="16"/>
      <c r="F135" s="16"/>
      <c r="G135" s="16"/>
      <c r="H135" s="16"/>
      <c r="I135" s="16"/>
      <c r="J135" s="16"/>
      <c r="K135" s="16"/>
      <c r="L135" s="16"/>
      <c r="M135" s="16"/>
      <c r="N135" s="16"/>
      <c r="O135" s="16"/>
      <c r="P135" s="16"/>
      <c r="Q135" s="16"/>
      <c r="R135" s="16"/>
      <c r="S135" s="16"/>
      <c r="T135" s="16"/>
      <c r="AI135" s="16" t="s">
        <v>1503</v>
      </c>
      <c r="AJ135" s="16" t="s">
        <v>1504</v>
      </c>
      <c r="AK135" s="75" t="s">
        <v>41</v>
      </c>
      <c r="AL135" s="16" t="s">
        <v>1505</v>
      </c>
      <c r="AM135" s="16" t="s">
        <v>16</v>
      </c>
      <c r="AN135" s="16" t="s">
        <v>1506</v>
      </c>
      <c r="AO135" s="16" t="s">
        <v>16</v>
      </c>
      <c r="AP135" s="16" t="s">
        <v>16</v>
      </c>
      <c r="AQ135" s="16"/>
      <c r="AR135" s="16" t="s">
        <v>1507</v>
      </c>
      <c r="AS135" s="16" t="s">
        <v>1508</v>
      </c>
      <c r="AT135" s="16" t="s">
        <v>15</v>
      </c>
      <c r="AU135" s="16" t="s">
        <v>15</v>
      </c>
      <c r="AV135" s="16" t="s">
        <v>16</v>
      </c>
      <c r="AW135" s="16" t="s">
        <v>1509</v>
      </c>
      <c r="AX135" s="16" t="s">
        <v>1510</v>
      </c>
      <c r="AY135" s="16" t="s">
        <v>16</v>
      </c>
      <c r="AZ135" s="16" t="s">
        <v>1511</v>
      </c>
      <c r="BA135" s="16" t="s">
        <v>15</v>
      </c>
      <c r="BB135" s="16" t="s">
        <v>15</v>
      </c>
      <c r="BC135" s="16" t="s">
        <v>1512</v>
      </c>
      <c r="BD135" s="16" t="s">
        <v>1513</v>
      </c>
    </row>
    <row r="136" ht="15.75" customHeight="1">
      <c r="A136" s="73"/>
      <c r="B136" s="16"/>
      <c r="C136" s="16"/>
      <c r="D136" s="28"/>
      <c r="E136" s="16"/>
      <c r="F136" s="16"/>
      <c r="G136" s="16"/>
      <c r="H136" s="16"/>
      <c r="I136" s="16"/>
      <c r="J136" s="16"/>
      <c r="K136" s="16"/>
      <c r="L136" s="16"/>
      <c r="M136" s="16"/>
      <c r="N136" s="16"/>
      <c r="O136" s="16"/>
      <c r="P136" s="16"/>
      <c r="Q136" s="16"/>
      <c r="R136" s="28"/>
      <c r="S136" s="28"/>
      <c r="AI136" s="16" t="s">
        <v>1514</v>
      </c>
      <c r="AJ136" s="16" t="s">
        <v>1515</v>
      </c>
      <c r="AK136" s="75" t="s">
        <v>14</v>
      </c>
      <c r="AL136" s="16" t="s">
        <v>663</v>
      </c>
      <c r="AM136" s="16" t="s">
        <v>16</v>
      </c>
      <c r="AN136" s="16" t="s">
        <v>1516</v>
      </c>
      <c r="AO136" s="16" t="s">
        <v>15</v>
      </c>
      <c r="AP136" s="16" t="s">
        <v>15</v>
      </c>
      <c r="AQ136" s="16" t="s">
        <v>1517</v>
      </c>
      <c r="AR136" s="16"/>
      <c r="AS136" s="16" t="s">
        <v>1518</v>
      </c>
      <c r="AT136" s="16" t="s">
        <v>16</v>
      </c>
      <c r="AU136" s="16" t="s">
        <v>15</v>
      </c>
      <c r="AV136" s="16" t="s">
        <v>15</v>
      </c>
      <c r="AW136" s="16" t="s">
        <v>225</v>
      </c>
      <c r="AX136" s="16" t="s">
        <v>1519</v>
      </c>
      <c r="AY136" s="16" t="s">
        <v>16</v>
      </c>
      <c r="AZ136" s="16" t="s">
        <v>1520</v>
      </c>
      <c r="BA136" s="16" t="s">
        <v>15</v>
      </c>
      <c r="BB136" s="16" t="s">
        <v>15</v>
      </c>
      <c r="BC136" s="16" t="s">
        <v>1521</v>
      </c>
      <c r="BD136" s="16" t="s">
        <v>1522</v>
      </c>
    </row>
    <row r="137" ht="15.75" customHeight="1">
      <c r="A137" s="73"/>
      <c r="B137" s="16"/>
      <c r="C137" s="16"/>
      <c r="D137" s="28"/>
      <c r="E137" s="16"/>
      <c r="F137" s="16"/>
      <c r="G137" s="16"/>
      <c r="H137" s="16"/>
      <c r="I137" s="16"/>
      <c r="J137" s="16"/>
      <c r="K137" s="16"/>
      <c r="L137" s="16"/>
      <c r="M137" s="16"/>
      <c r="N137" s="16"/>
      <c r="O137" s="16"/>
      <c r="P137" s="16"/>
      <c r="Q137" s="16"/>
      <c r="R137" s="28"/>
      <c r="S137" s="28"/>
      <c r="AI137" s="16" t="s">
        <v>1514</v>
      </c>
      <c r="AJ137" s="16" t="s">
        <v>1523</v>
      </c>
      <c r="AK137" s="26">
        <v>0.0</v>
      </c>
      <c r="AL137" s="16" t="s">
        <v>1524</v>
      </c>
      <c r="AM137" s="16" t="s">
        <v>16</v>
      </c>
      <c r="AN137" s="16" t="s">
        <v>125</v>
      </c>
      <c r="AO137" s="16" t="s">
        <v>15</v>
      </c>
      <c r="AP137" s="16" t="s">
        <v>16</v>
      </c>
      <c r="AQ137" s="16"/>
      <c r="AR137" s="16" t="s">
        <v>1525</v>
      </c>
      <c r="AS137" s="16" t="s">
        <v>1526</v>
      </c>
      <c r="AT137" s="16" t="s">
        <v>15</v>
      </c>
      <c r="AU137" s="16" t="s">
        <v>15</v>
      </c>
      <c r="AV137" s="16" t="s">
        <v>15</v>
      </c>
      <c r="AW137" s="16" t="s">
        <v>1527</v>
      </c>
      <c r="AX137" s="16" t="s">
        <v>1528</v>
      </c>
      <c r="AY137" s="16" t="s">
        <v>16</v>
      </c>
      <c r="AZ137" s="16" t="s">
        <v>1529</v>
      </c>
      <c r="BA137" s="16" t="s">
        <v>16</v>
      </c>
      <c r="BB137" s="16" t="s">
        <v>16</v>
      </c>
      <c r="BC137" s="16" t="s">
        <v>1530</v>
      </c>
      <c r="BD137" s="16" t="s">
        <v>1531</v>
      </c>
    </row>
    <row r="138" ht="15.75" customHeight="1">
      <c r="A138" s="73"/>
      <c r="B138" s="16"/>
      <c r="C138" s="67"/>
      <c r="D138" s="16"/>
      <c r="E138" s="16"/>
      <c r="F138" s="16"/>
      <c r="G138" s="16"/>
      <c r="H138" s="16"/>
      <c r="I138" s="16"/>
      <c r="J138" s="16"/>
      <c r="K138" s="16"/>
      <c r="L138" s="16"/>
      <c r="M138" s="16"/>
      <c r="N138" s="16"/>
      <c r="O138" s="16"/>
      <c r="P138" s="16"/>
      <c r="Q138" s="16"/>
      <c r="R138" s="16"/>
      <c r="S138" s="28"/>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row>
    <row r="139" ht="15.75" customHeight="1">
      <c r="A139" s="73"/>
      <c r="B139" s="16"/>
      <c r="C139" s="67"/>
      <c r="D139" s="16"/>
      <c r="E139" s="16"/>
      <c r="F139" s="16"/>
      <c r="G139" s="16"/>
      <c r="H139" s="16"/>
      <c r="I139" s="16"/>
      <c r="J139" s="16"/>
      <c r="K139" s="16"/>
      <c r="L139" s="16"/>
      <c r="M139" s="16"/>
      <c r="N139" s="16"/>
      <c r="O139" s="16"/>
      <c r="P139" s="16"/>
      <c r="Q139" s="16"/>
      <c r="R139" s="16"/>
      <c r="S139" s="16"/>
      <c r="T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row>
    <row r="140" ht="15.75" customHeight="1">
      <c r="A140" s="73"/>
      <c r="B140" s="16"/>
      <c r="C140" s="67"/>
      <c r="D140" s="16"/>
      <c r="E140" s="16"/>
      <c r="F140" s="16"/>
      <c r="G140" s="16"/>
      <c r="H140" s="16"/>
      <c r="I140" s="16"/>
      <c r="J140" s="16"/>
      <c r="K140" s="16"/>
      <c r="L140" s="16"/>
      <c r="M140" s="16"/>
      <c r="N140" s="16"/>
      <c r="O140" s="16"/>
      <c r="P140" s="16"/>
      <c r="Q140" s="16"/>
      <c r="R140" s="16"/>
      <c r="S140" s="16"/>
      <c r="T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row>
    <row r="141" ht="15.75" customHeight="1">
      <c r="A141" s="73"/>
      <c r="B141" s="16"/>
      <c r="C141" s="67"/>
      <c r="D141" s="16"/>
      <c r="E141" s="16"/>
      <c r="F141" s="16"/>
      <c r="G141" s="16"/>
      <c r="H141" s="16"/>
      <c r="I141" s="16"/>
      <c r="J141" s="16"/>
      <c r="K141" s="16"/>
      <c r="L141" s="16"/>
      <c r="M141" s="16"/>
      <c r="N141" s="16"/>
      <c r="O141" s="16"/>
      <c r="P141" s="16"/>
      <c r="Q141" s="16"/>
      <c r="R141" s="16"/>
      <c r="S141" s="16"/>
      <c r="T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row>
    <row r="142" ht="15.75" customHeight="1">
      <c r="A142" s="73"/>
      <c r="B142" s="16"/>
      <c r="C142" s="67"/>
      <c r="D142" s="16"/>
      <c r="E142" s="16"/>
      <c r="F142" s="16"/>
      <c r="G142" s="16"/>
      <c r="H142" s="16"/>
      <c r="I142" s="16"/>
      <c r="J142" s="16"/>
      <c r="K142" s="16"/>
      <c r="L142" s="16"/>
      <c r="M142" s="16"/>
      <c r="N142" s="16"/>
      <c r="O142" s="16"/>
      <c r="P142" s="16"/>
      <c r="Q142" s="16"/>
      <c r="R142" s="16"/>
      <c r="S142" s="16"/>
      <c r="T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row>
    <row r="143" ht="15.75" customHeight="1">
      <c r="A143" s="73"/>
      <c r="B143" s="16"/>
      <c r="C143" s="67"/>
      <c r="D143" s="16"/>
      <c r="E143" s="16"/>
      <c r="F143" s="16"/>
      <c r="G143" s="16"/>
      <c r="H143" s="16"/>
      <c r="I143" s="16"/>
      <c r="J143" s="16"/>
      <c r="K143" s="16"/>
      <c r="L143" s="16"/>
      <c r="M143" s="16"/>
      <c r="N143" s="16"/>
      <c r="O143" s="16"/>
      <c r="P143" s="16"/>
      <c r="Q143" s="16"/>
      <c r="R143" s="16"/>
      <c r="S143" s="16"/>
      <c r="T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row>
    <row r="144" ht="15.75" customHeight="1">
      <c r="A144" s="73"/>
      <c r="B144" s="16"/>
      <c r="C144" s="67"/>
      <c r="D144" s="16"/>
      <c r="E144" s="16"/>
      <c r="F144" s="16"/>
      <c r="G144" s="16"/>
      <c r="H144" s="16"/>
      <c r="I144" s="16"/>
      <c r="J144" s="16"/>
      <c r="K144" s="16"/>
      <c r="L144" s="16"/>
      <c r="M144" s="16"/>
      <c r="N144" s="16"/>
      <c r="O144" s="16"/>
      <c r="P144" s="16"/>
      <c r="Q144" s="16"/>
      <c r="R144" s="16"/>
      <c r="S144" s="16"/>
      <c r="T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row>
    <row r="145" ht="15.75" customHeight="1">
      <c r="A145" s="73"/>
      <c r="B145" s="16"/>
      <c r="C145" s="67"/>
      <c r="D145" s="16"/>
      <c r="E145" s="16"/>
      <c r="F145" s="16"/>
      <c r="G145" s="16"/>
      <c r="H145" s="16"/>
      <c r="I145" s="16"/>
      <c r="J145" s="16"/>
      <c r="K145" s="16"/>
      <c r="L145" s="16"/>
      <c r="M145" s="16"/>
      <c r="N145" s="16"/>
      <c r="O145" s="16"/>
      <c r="P145" s="16"/>
      <c r="Q145" s="16"/>
      <c r="R145" s="16"/>
      <c r="S145" s="16"/>
      <c r="T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row>
    <row r="146" ht="15.75" customHeight="1">
      <c r="A146" s="73"/>
      <c r="B146" s="16"/>
      <c r="C146" s="67"/>
      <c r="D146" s="16"/>
      <c r="E146" s="16"/>
      <c r="F146" s="16"/>
      <c r="G146" s="16"/>
      <c r="H146" s="16"/>
      <c r="I146" s="16"/>
      <c r="J146" s="16"/>
      <c r="K146" s="16"/>
      <c r="L146" s="16"/>
      <c r="M146" s="16"/>
      <c r="N146" s="16"/>
      <c r="O146" s="16"/>
      <c r="P146" s="16"/>
      <c r="Q146" s="16"/>
      <c r="R146" s="16"/>
      <c r="S146" s="16"/>
      <c r="T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row>
    <row r="147" ht="15.75" customHeight="1">
      <c r="A147" s="73"/>
      <c r="B147" s="16"/>
      <c r="C147" s="67"/>
      <c r="D147" s="16"/>
      <c r="E147" s="16"/>
      <c r="F147" s="16"/>
      <c r="G147" s="16"/>
      <c r="H147" s="16"/>
      <c r="I147" s="16"/>
      <c r="J147" s="16"/>
      <c r="K147" s="16"/>
      <c r="L147" s="16"/>
      <c r="M147" s="16"/>
      <c r="N147" s="16"/>
      <c r="O147" s="16"/>
      <c r="P147" s="16"/>
      <c r="Q147" s="16"/>
      <c r="R147" s="16"/>
      <c r="S147" s="16"/>
      <c r="T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row>
    <row r="148" ht="15.75" customHeight="1">
      <c r="A148" s="73"/>
      <c r="B148" s="16"/>
      <c r="C148" s="67"/>
      <c r="D148" s="16"/>
      <c r="E148" s="16"/>
      <c r="F148" s="16"/>
      <c r="G148" s="16"/>
      <c r="H148" s="16"/>
      <c r="I148" s="16"/>
      <c r="J148" s="16"/>
      <c r="K148" s="16"/>
      <c r="L148" s="16"/>
      <c r="M148" s="16"/>
      <c r="N148" s="16"/>
      <c r="O148" s="16"/>
      <c r="P148" s="16"/>
      <c r="Q148" s="16"/>
      <c r="R148" s="16"/>
      <c r="S148" s="16"/>
      <c r="T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row>
    <row r="149" ht="15.75" customHeight="1">
      <c r="A149" s="73"/>
      <c r="B149" s="16"/>
      <c r="C149" s="67"/>
      <c r="D149" s="16"/>
      <c r="E149" s="16"/>
      <c r="F149" s="16"/>
      <c r="G149" s="16"/>
      <c r="H149" s="16"/>
      <c r="I149" s="16"/>
      <c r="J149" s="16"/>
      <c r="K149" s="16"/>
      <c r="L149" s="16"/>
      <c r="M149" s="16"/>
      <c r="N149" s="16"/>
      <c r="O149" s="16"/>
      <c r="P149" s="16"/>
      <c r="Q149" s="16"/>
      <c r="R149" s="16"/>
      <c r="S149" s="16"/>
      <c r="T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row>
    <row r="150" ht="15.75" customHeight="1">
      <c r="A150" s="73"/>
      <c r="B150" s="16"/>
      <c r="C150" s="67"/>
      <c r="D150" s="16"/>
      <c r="E150" s="16"/>
      <c r="F150" s="16"/>
      <c r="G150" s="16"/>
      <c r="H150" s="16"/>
      <c r="I150" s="16"/>
      <c r="J150" s="16"/>
      <c r="K150" s="16"/>
      <c r="L150" s="16"/>
      <c r="M150" s="16"/>
      <c r="N150" s="16"/>
      <c r="O150" s="16"/>
      <c r="P150" s="16"/>
      <c r="Q150" s="16"/>
      <c r="R150" s="16"/>
      <c r="S150" s="16"/>
      <c r="T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row>
    <row r="151" ht="15.75" customHeight="1">
      <c r="A151" s="73"/>
      <c r="B151" s="16"/>
      <c r="C151" s="67"/>
      <c r="D151" s="16"/>
      <c r="E151" s="16"/>
      <c r="F151" s="16"/>
      <c r="G151" s="16"/>
      <c r="H151" s="16"/>
      <c r="I151" s="16"/>
      <c r="J151" s="16"/>
      <c r="K151" s="16"/>
      <c r="L151" s="16"/>
      <c r="M151" s="16"/>
      <c r="N151" s="16"/>
      <c r="O151" s="16"/>
      <c r="P151" s="16"/>
      <c r="Q151" s="16"/>
      <c r="R151" s="16"/>
      <c r="S151" s="16"/>
      <c r="T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row>
    <row r="152" ht="15.75" customHeight="1">
      <c r="A152" s="73"/>
      <c r="B152" s="16"/>
      <c r="C152" s="67"/>
      <c r="D152" s="16"/>
      <c r="E152" s="16"/>
      <c r="F152" s="16"/>
      <c r="G152" s="16"/>
      <c r="H152" s="16"/>
      <c r="I152" s="16"/>
      <c r="J152" s="16"/>
      <c r="K152" s="16"/>
      <c r="L152" s="16"/>
      <c r="M152" s="16"/>
      <c r="N152" s="16"/>
      <c r="O152" s="16"/>
      <c r="P152" s="16"/>
      <c r="Q152" s="16"/>
      <c r="R152" s="16"/>
      <c r="S152" s="16"/>
      <c r="T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row>
    <row r="153" ht="15.75" customHeight="1">
      <c r="A153" s="73"/>
      <c r="B153" s="16"/>
      <c r="C153" s="67"/>
      <c r="D153" s="16"/>
      <c r="E153" s="16"/>
      <c r="F153" s="16"/>
      <c r="G153" s="16"/>
      <c r="H153" s="16"/>
      <c r="I153" s="16"/>
      <c r="J153" s="16"/>
      <c r="K153" s="16"/>
      <c r="L153" s="16"/>
      <c r="M153" s="16"/>
      <c r="N153" s="16"/>
      <c r="O153" s="16"/>
      <c r="P153" s="16"/>
      <c r="Q153" s="16"/>
      <c r="R153" s="16"/>
      <c r="S153" s="16"/>
      <c r="T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row>
    <row r="154" ht="15.75" customHeight="1">
      <c r="A154" s="73"/>
      <c r="B154" s="16"/>
      <c r="C154" s="67"/>
      <c r="D154" s="16"/>
      <c r="E154" s="16"/>
      <c r="F154" s="16"/>
      <c r="G154" s="16"/>
      <c r="H154" s="16"/>
      <c r="I154" s="16"/>
      <c r="J154" s="16"/>
      <c r="K154" s="16"/>
      <c r="L154" s="16"/>
      <c r="M154" s="16"/>
      <c r="N154" s="16"/>
      <c r="O154" s="16"/>
      <c r="P154" s="16"/>
      <c r="Q154" s="16"/>
      <c r="R154" s="16"/>
      <c r="S154" s="16"/>
      <c r="T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row>
    <row r="155" ht="15.75" customHeight="1">
      <c r="A155" s="73"/>
      <c r="B155" s="16"/>
      <c r="C155" s="67"/>
      <c r="D155" s="16"/>
      <c r="E155" s="16"/>
      <c r="F155" s="16"/>
      <c r="G155" s="16"/>
      <c r="H155" s="16"/>
      <c r="I155" s="16"/>
      <c r="J155" s="16"/>
      <c r="K155" s="16"/>
      <c r="L155" s="16"/>
      <c r="M155" s="16"/>
      <c r="N155" s="16"/>
      <c r="O155" s="16"/>
      <c r="P155" s="16"/>
      <c r="Q155" s="16"/>
      <c r="R155" s="16"/>
      <c r="S155" s="16"/>
      <c r="T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row>
    <row r="156" ht="15.75" customHeight="1">
      <c r="A156" s="73"/>
      <c r="B156" s="16"/>
      <c r="C156" s="67"/>
      <c r="D156" s="16"/>
      <c r="E156" s="16"/>
      <c r="F156" s="16"/>
      <c r="G156" s="16"/>
      <c r="H156" s="16"/>
      <c r="I156" s="16"/>
      <c r="J156" s="16"/>
      <c r="K156" s="16"/>
      <c r="L156" s="16"/>
      <c r="M156" s="16"/>
      <c r="N156" s="16"/>
      <c r="O156" s="16"/>
      <c r="P156" s="16"/>
      <c r="Q156" s="16"/>
      <c r="R156" s="16"/>
      <c r="S156" s="16"/>
      <c r="T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row>
    <row r="157" ht="15.75" customHeight="1">
      <c r="A157" s="73"/>
      <c r="B157" s="16"/>
      <c r="C157" s="67"/>
      <c r="D157" s="16"/>
      <c r="E157" s="16"/>
      <c r="F157" s="16"/>
      <c r="G157" s="16"/>
      <c r="H157" s="16"/>
      <c r="I157" s="16"/>
      <c r="J157" s="16"/>
      <c r="K157" s="16"/>
      <c r="L157" s="16"/>
      <c r="M157" s="16"/>
      <c r="N157" s="16"/>
      <c r="O157" s="16"/>
      <c r="P157" s="16"/>
      <c r="Q157" s="16"/>
      <c r="R157" s="16"/>
      <c r="S157" s="16"/>
      <c r="T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row>
    <row r="158" ht="15.75" customHeight="1">
      <c r="A158" s="73"/>
      <c r="B158" s="16"/>
      <c r="C158" s="67"/>
      <c r="D158" s="16"/>
      <c r="E158" s="16"/>
      <c r="F158" s="16"/>
      <c r="G158" s="16"/>
      <c r="H158" s="16"/>
      <c r="I158" s="16"/>
      <c r="J158" s="16"/>
      <c r="K158" s="16"/>
      <c r="L158" s="16"/>
      <c r="M158" s="16"/>
      <c r="N158" s="16"/>
      <c r="O158" s="16"/>
      <c r="P158" s="16"/>
      <c r="Q158" s="16"/>
      <c r="R158" s="16"/>
      <c r="S158" s="16"/>
      <c r="T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row>
    <row r="159" ht="15.75" customHeight="1">
      <c r="A159" s="73"/>
      <c r="B159" s="16"/>
      <c r="C159" s="67"/>
      <c r="D159" s="16"/>
      <c r="E159" s="16"/>
      <c r="F159" s="16"/>
      <c r="G159" s="16"/>
      <c r="H159" s="16"/>
      <c r="I159" s="16"/>
      <c r="J159" s="16"/>
      <c r="K159" s="16"/>
      <c r="L159" s="16"/>
      <c r="M159" s="16"/>
      <c r="N159" s="16"/>
      <c r="O159" s="16"/>
      <c r="P159" s="16"/>
      <c r="Q159" s="16"/>
      <c r="R159" s="16"/>
      <c r="S159" s="16"/>
      <c r="T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row>
    <row r="160" ht="15.75" customHeight="1">
      <c r="A160" s="73"/>
      <c r="B160" s="16"/>
      <c r="C160" s="67"/>
      <c r="D160" s="16"/>
      <c r="E160" s="16"/>
      <c r="F160" s="16"/>
      <c r="G160" s="16"/>
      <c r="H160" s="16"/>
      <c r="I160" s="16"/>
      <c r="J160" s="16"/>
      <c r="K160" s="16"/>
      <c r="L160" s="16"/>
      <c r="M160" s="16"/>
      <c r="N160" s="16"/>
      <c r="O160" s="16"/>
      <c r="P160" s="16"/>
      <c r="Q160" s="16"/>
      <c r="R160" s="16"/>
      <c r="S160" s="16"/>
      <c r="T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row>
    <row r="161" ht="15.75" customHeight="1">
      <c r="A161" s="73"/>
      <c r="B161" s="16"/>
      <c r="C161" s="67"/>
      <c r="D161" s="16"/>
      <c r="E161" s="16"/>
      <c r="F161" s="16"/>
      <c r="G161" s="16"/>
      <c r="H161" s="16"/>
      <c r="I161" s="16"/>
      <c r="J161" s="16"/>
      <c r="K161" s="16"/>
      <c r="L161" s="16"/>
      <c r="M161" s="16"/>
      <c r="N161" s="16"/>
      <c r="O161" s="16"/>
      <c r="P161" s="16"/>
      <c r="Q161" s="16"/>
      <c r="R161" s="16"/>
      <c r="S161" s="16"/>
      <c r="T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row>
    <row r="162" ht="15.75" customHeight="1">
      <c r="A162" s="73"/>
      <c r="B162" s="16"/>
      <c r="C162" s="67"/>
      <c r="D162" s="16"/>
      <c r="E162" s="16"/>
      <c r="F162" s="16"/>
      <c r="G162" s="16"/>
      <c r="H162" s="16"/>
      <c r="I162" s="16"/>
      <c r="J162" s="16"/>
      <c r="K162" s="16"/>
      <c r="L162" s="16"/>
      <c r="M162" s="16"/>
      <c r="N162" s="16"/>
      <c r="O162" s="16"/>
      <c r="P162" s="16"/>
      <c r="Q162" s="16"/>
      <c r="R162" s="16"/>
      <c r="S162" s="16"/>
      <c r="T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row>
    <row r="163" ht="15.75" customHeight="1">
      <c r="A163" s="73"/>
      <c r="B163" s="16"/>
      <c r="C163" s="67"/>
      <c r="D163" s="16"/>
      <c r="E163" s="16"/>
      <c r="F163" s="16"/>
      <c r="G163" s="16"/>
      <c r="H163" s="16"/>
      <c r="I163" s="16"/>
      <c r="J163" s="16"/>
      <c r="K163" s="16"/>
      <c r="L163" s="16"/>
      <c r="M163" s="16"/>
      <c r="N163" s="16"/>
      <c r="O163" s="16"/>
      <c r="P163" s="16"/>
      <c r="Q163" s="16"/>
      <c r="R163" s="16"/>
      <c r="S163" s="16"/>
      <c r="T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row>
    <row r="164" ht="15.75" customHeight="1">
      <c r="A164" s="73"/>
      <c r="B164" s="16"/>
      <c r="C164" s="67"/>
      <c r="D164" s="16"/>
      <c r="E164" s="16"/>
      <c r="F164" s="16"/>
      <c r="G164" s="16"/>
      <c r="H164" s="16"/>
      <c r="I164" s="16"/>
      <c r="J164" s="16"/>
      <c r="K164" s="16"/>
      <c r="L164" s="16"/>
      <c r="M164" s="16"/>
      <c r="N164" s="16"/>
      <c r="O164" s="16"/>
      <c r="P164" s="16"/>
      <c r="Q164" s="16"/>
      <c r="R164" s="16"/>
      <c r="S164" s="16"/>
      <c r="T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row>
    <row r="165" ht="15.75" customHeight="1">
      <c r="A165" s="73"/>
      <c r="B165" s="16"/>
      <c r="C165" s="67"/>
      <c r="D165" s="16"/>
      <c r="E165" s="16"/>
      <c r="F165" s="16"/>
      <c r="G165" s="16"/>
      <c r="H165" s="16"/>
      <c r="I165" s="16"/>
      <c r="J165" s="16"/>
      <c r="K165" s="16"/>
      <c r="L165" s="16"/>
      <c r="M165" s="16"/>
      <c r="N165" s="16"/>
      <c r="O165" s="16"/>
      <c r="P165" s="16"/>
      <c r="Q165" s="16"/>
      <c r="R165" s="16"/>
      <c r="S165" s="16"/>
      <c r="T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row>
    <row r="166" ht="15.75" customHeight="1">
      <c r="A166" s="73"/>
      <c r="B166" s="16"/>
      <c r="C166" s="67"/>
      <c r="D166" s="16"/>
      <c r="E166" s="16"/>
      <c r="F166" s="16"/>
      <c r="G166" s="16"/>
      <c r="H166" s="16"/>
      <c r="I166" s="16"/>
      <c r="J166" s="16"/>
      <c r="K166" s="16"/>
      <c r="L166" s="16"/>
      <c r="M166" s="16"/>
      <c r="N166" s="16"/>
      <c r="O166" s="16"/>
      <c r="P166" s="16"/>
      <c r="Q166" s="16"/>
      <c r="R166" s="16"/>
      <c r="S166" s="16"/>
      <c r="T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row>
    <row r="167" ht="15.75" customHeight="1">
      <c r="A167" s="73"/>
      <c r="B167" s="16"/>
      <c r="C167" s="67"/>
      <c r="D167" s="16"/>
      <c r="E167" s="16"/>
      <c r="F167" s="16"/>
      <c r="G167" s="16"/>
      <c r="H167" s="16"/>
      <c r="I167" s="16"/>
      <c r="J167" s="16"/>
      <c r="K167" s="16"/>
      <c r="L167" s="16"/>
      <c r="M167" s="16"/>
      <c r="N167" s="16"/>
      <c r="O167" s="16"/>
      <c r="P167" s="16"/>
      <c r="Q167" s="16"/>
      <c r="R167" s="16"/>
      <c r="S167" s="16"/>
      <c r="T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row>
    <row r="168" ht="15.75" customHeight="1">
      <c r="A168" s="73"/>
      <c r="B168" s="16"/>
      <c r="C168" s="67"/>
      <c r="D168" s="16"/>
      <c r="E168" s="16"/>
      <c r="F168" s="16"/>
      <c r="G168" s="16"/>
      <c r="H168" s="16"/>
      <c r="I168" s="16"/>
      <c r="J168" s="16"/>
      <c r="K168" s="16"/>
      <c r="L168" s="16"/>
      <c r="M168" s="16"/>
      <c r="N168" s="16"/>
      <c r="O168" s="16"/>
      <c r="P168" s="16"/>
      <c r="Q168" s="16"/>
      <c r="R168" s="16"/>
      <c r="S168" s="16"/>
      <c r="T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row>
    <row r="169" ht="15.75" customHeight="1">
      <c r="A169" s="73"/>
      <c r="B169" s="16"/>
      <c r="C169" s="67"/>
      <c r="D169" s="16"/>
      <c r="E169" s="16"/>
      <c r="F169" s="16"/>
      <c r="G169" s="16"/>
      <c r="H169" s="16"/>
      <c r="I169" s="16"/>
      <c r="J169" s="16"/>
      <c r="K169" s="16"/>
      <c r="L169" s="16"/>
      <c r="M169" s="16"/>
      <c r="N169" s="16"/>
      <c r="O169" s="16"/>
      <c r="P169" s="16"/>
      <c r="Q169" s="16"/>
      <c r="R169" s="16"/>
      <c r="S169" s="16"/>
      <c r="T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row>
    <row r="170" ht="15.75" customHeight="1">
      <c r="A170" s="73"/>
      <c r="B170" s="16"/>
      <c r="C170" s="67"/>
      <c r="D170" s="16"/>
      <c r="E170" s="16"/>
      <c r="F170" s="16"/>
      <c r="G170" s="16"/>
      <c r="H170" s="16"/>
      <c r="I170" s="16"/>
      <c r="J170" s="16"/>
      <c r="K170" s="16"/>
      <c r="L170" s="16"/>
      <c r="M170" s="16"/>
      <c r="N170" s="16"/>
      <c r="O170" s="16"/>
      <c r="P170" s="16"/>
      <c r="Q170" s="16"/>
      <c r="R170" s="16"/>
      <c r="S170" s="16"/>
      <c r="T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row>
    <row r="171" ht="15.75" customHeight="1">
      <c r="A171" s="73"/>
      <c r="B171" s="16"/>
      <c r="C171" s="67"/>
      <c r="D171" s="16"/>
      <c r="E171" s="16"/>
      <c r="F171" s="16"/>
      <c r="G171" s="16"/>
      <c r="H171" s="16"/>
      <c r="I171" s="16"/>
      <c r="J171" s="16"/>
      <c r="K171" s="16"/>
      <c r="L171" s="16"/>
      <c r="M171" s="16"/>
      <c r="N171" s="16"/>
      <c r="O171" s="16"/>
      <c r="P171" s="16"/>
      <c r="Q171" s="16"/>
      <c r="R171" s="16"/>
      <c r="S171" s="16"/>
      <c r="T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row>
    <row r="172" ht="15.75" customHeight="1">
      <c r="A172" s="73"/>
      <c r="B172" s="16"/>
      <c r="C172" s="67"/>
      <c r="D172" s="16"/>
      <c r="E172" s="16"/>
      <c r="F172" s="16"/>
      <c r="G172" s="16"/>
      <c r="H172" s="16"/>
      <c r="I172" s="16"/>
      <c r="J172" s="16"/>
      <c r="K172" s="16"/>
      <c r="L172" s="16"/>
      <c r="M172" s="16"/>
      <c r="N172" s="16"/>
      <c r="O172" s="16"/>
      <c r="P172" s="16"/>
      <c r="Q172" s="16"/>
      <c r="R172" s="16"/>
      <c r="S172" s="16"/>
      <c r="T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row>
    <row r="173" ht="15.75" customHeight="1">
      <c r="A173" s="73"/>
      <c r="B173" s="16"/>
      <c r="C173" s="67"/>
      <c r="D173" s="16"/>
      <c r="E173" s="16"/>
      <c r="F173" s="16"/>
      <c r="G173" s="16"/>
      <c r="H173" s="16"/>
      <c r="I173" s="16"/>
      <c r="J173" s="16"/>
      <c r="K173" s="16"/>
      <c r="L173" s="16"/>
      <c r="M173" s="16"/>
      <c r="N173" s="16"/>
      <c r="O173" s="16"/>
      <c r="P173" s="16"/>
      <c r="Q173" s="16"/>
      <c r="R173" s="16"/>
      <c r="S173" s="16"/>
      <c r="T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row>
    <row r="174" ht="15.75" customHeight="1">
      <c r="A174" s="73"/>
      <c r="B174" s="16"/>
      <c r="C174" s="67"/>
      <c r="D174" s="16"/>
      <c r="E174" s="16"/>
      <c r="F174" s="16"/>
      <c r="G174" s="16"/>
      <c r="H174" s="16"/>
      <c r="I174" s="16"/>
      <c r="J174" s="16"/>
      <c r="K174" s="16"/>
      <c r="L174" s="16"/>
      <c r="M174" s="16"/>
      <c r="N174" s="16"/>
      <c r="O174" s="16"/>
      <c r="P174" s="16"/>
      <c r="Q174" s="16"/>
      <c r="R174" s="16"/>
      <c r="S174" s="16"/>
      <c r="T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row>
    <row r="175" ht="15.75" customHeight="1">
      <c r="A175" s="73"/>
      <c r="B175" s="16"/>
      <c r="C175" s="67"/>
      <c r="D175" s="16"/>
      <c r="E175" s="16"/>
      <c r="F175" s="16"/>
      <c r="G175" s="16"/>
      <c r="H175" s="16"/>
      <c r="I175" s="16"/>
      <c r="J175" s="16"/>
      <c r="K175" s="16"/>
      <c r="L175" s="16"/>
      <c r="M175" s="16"/>
      <c r="N175" s="16"/>
      <c r="O175" s="16"/>
      <c r="P175" s="16"/>
      <c r="Q175" s="16"/>
      <c r="R175" s="16"/>
      <c r="S175" s="16"/>
      <c r="T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row>
    <row r="176" ht="15.75" customHeight="1">
      <c r="A176" s="73"/>
      <c r="B176" s="16"/>
      <c r="C176" s="67"/>
      <c r="D176" s="16"/>
      <c r="E176" s="16"/>
      <c r="F176" s="16"/>
      <c r="G176" s="16"/>
      <c r="H176" s="16"/>
      <c r="I176" s="16"/>
      <c r="J176" s="16"/>
      <c r="K176" s="16"/>
      <c r="L176" s="16"/>
      <c r="M176" s="16"/>
      <c r="N176" s="16"/>
      <c r="O176" s="16"/>
      <c r="P176" s="16"/>
      <c r="Q176" s="16"/>
      <c r="R176" s="16"/>
      <c r="S176" s="16"/>
      <c r="T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row>
    <row r="177" ht="15.75" customHeight="1">
      <c r="A177" s="73"/>
      <c r="B177" s="16"/>
      <c r="C177" s="67"/>
      <c r="D177" s="16"/>
      <c r="E177" s="16"/>
      <c r="F177" s="16"/>
      <c r="G177" s="16"/>
      <c r="H177" s="16"/>
      <c r="I177" s="16"/>
      <c r="J177" s="16"/>
      <c r="K177" s="16"/>
      <c r="L177" s="16"/>
      <c r="M177" s="16"/>
      <c r="N177" s="16"/>
      <c r="O177" s="16"/>
      <c r="P177" s="16"/>
      <c r="Q177" s="16"/>
      <c r="R177" s="16"/>
      <c r="S177" s="16"/>
      <c r="T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row>
    <row r="178" ht="15.75" customHeight="1">
      <c r="A178" s="73"/>
      <c r="B178" s="16"/>
      <c r="C178" s="67"/>
      <c r="D178" s="16"/>
      <c r="E178" s="16"/>
      <c r="F178" s="16"/>
      <c r="G178" s="16"/>
      <c r="H178" s="16"/>
      <c r="I178" s="16"/>
      <c r="J178" s="16"/>
      <c r="K178" s="16"/>
      <c r="L178" s="16"/>
      <c r="M178" s="16"/>
      <c r="N178" s="16"/>
      <c r="O178" s="16"/>
      <c r="P178" s="16"/>
      <c r="Q178" s="16"/>
      <c r="R178" s="16"/>
      <c r="S178" s="16"/>
      <c r="T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row>
    <row r="179" ht="15.75" customHeight="1">
      <c r="A179" s="73"/>
      <c r="B179" s="16"/>
      <c r="C179" s="67"/>
      <c r="D179" s="16"/>
      <c r="E179" s="16"/>
      <c r="F179" s="16"/>
      <c r="G179" s="16"/>
      <c r="H179" s="16"/>
      <c r="I179" s="16"/>
      <c r="J179" s="16"/>
      <c r="K179" s="16"/>
      <c r="L179" s="16"/>
      <c r="M179" s="16"/>
      <c r="N179" s="16"/>
      <c r="O179" s="16"/>
      <c r="P179" s="16"/>
      <c r="Q179" s="16"/>
      <c r="R179" s="16"/>
      <c r="S179" s="16"/>
      <c r="T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row>
    <row r="180" ht="15.75" customHeight="1">
      <c r="A180" s="73"/>
      <c r="B180" s="16"/>
      <c r="C180" s="67"/>
      <c r="D180" s="16"/>
      <c r="E180" s="16"/>
      <c r="F180" s="16"/>
      <c r="G180" s="16"/>
      <c r="H180" s="16"/>
      <c r="I180" s="16"/>
      <c r="J180" s="16"/>
      <c r="K180" s="16"/>
      <c r="L180" s="16"/>
      <c r="M180" s="16"/>
      <c r="N180" s="16"/>
      <c r="O180" s="16"/>
      <c r="P180" s="16"/>
      <c r="Q180" s="16"/>
      <c r="R180" s="16"/>
      <c r="S180" s="16"/>
      <c r="T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row>
    <row r="181" ht="15.75" customHeight="1">
      <c r="A181" s="73"/>
      <c r="B181" s="16"/>
      <c r="C181" s="67"/>
      <c r="D181" s="16"/>
      <c r="E181" s="16"/>
      <c r="F181" s="16"/>
      <c r="G181" s="16"/>
      <c r="H181" s="16"/>
      <c r="I181" s="16"/>
      <c r="J181" s="16"/>
      <c r="K181" s="16"/>
      <c r="L181" s="16"/>
      <c r="M181" s="16"/>
      <c r="N181" s="16"/>
      <c r="O181" s="16"/>
      <c r="P181" s="16"/>
      <c r="Q181" s="16"/>
      <c r="R181" s="16"/>
      <c r="S181" s="16"/>
      <c r="T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row>
    <row r="182" ht="15.75" customHeight="1">
      <c r="A182" s="73"/>
      <c r="B182" s="16"/>
      <c r="C182" s="67"/>
      <c r="D182" s="16"/>
      <c r="E182" s="16"/>
      <c r="F182" s="16"/>
      <c r="G182" s="16"/>
      <c r="H182" s="16"/>
      <c r="I182" s="16"/>
      <c r="J182" s="16"/>
      <c r="K182" s="16"/>
      <c r="L182" s="16"/>
      <c r="M182" s="16"/>
      <c r="N182" s="16"/>
      <c r="O182" s="16"/>
      <c r="P182" s="16"/>
      <c r="Q182" s="16"/>
      <c r="R182" s="16"/>
      <c r="S182" s="16"/>
      <c r="T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row>
    <row r="183" ht="15.75" customHeight="1">
      <c r="A183" s="73"/>
      <c r="B183" s="16"/>
      <c r="C183" s="67"/>
      <c r="D183" s="16"/>
      <c r="E183" s="16"/>
      <c r="F183" s="16"/>
      <c r="G183" s="16"/>
      <c r="H183" s="16"/>
      <c r="I183" s="16"/>
      <c r="J183" s="16"/>
      <c r="K183" s="16"/>
      <c r="L183" s="16"/>
      <c r="M183" s="16"/>
      <c r="N183" s="16"/>
      <c r="O183" s="16"/>
      <c r="P183" s="16"/>
      <c r="Q183" s="16"/>
      <c r="R183" s="16"/>
      <c r="S183" s="16"/>
      <c r="T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row>
    <row r="184" ht="15.75" customHeight="1">
      <c r="A184" s="73"/>
      <c r="B184" s="16"/>
      <c r="C184" s="67"/>
      <c r="D184" s="16"/>
      <c r="E184" s="16"/>
      <c r="F184" s="16"/>
      <c r="G184" s="16"/>
      <c r="H184" s="16"/>
      <c r="I184" s="16"/>
      <c r="J184" s="16"/>
      <c r="K184" s="16"/>
      <c r="L184" s="16"/>
      <c r="M184" s="16"/>
      <c r="N184" s="16"/>
      <c r="O184" s="16"/>
      <c r="P184" s="16"/>
      <c r="Q184" s="16"/>
      <c r="R184" s="16"/>
      <c r="S184" s="16"/>
      <c r="T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row>
    <row r="185" ht="15.75" customHeight="1">
      <c r="A185" s="73"/>
      <c r="B185" s="16"/>
      <c r="C185" s="67"/>
      <c r="D185" s="16"/>
      <c r="E185" s="16"/>
      <c r="F185" s="16"/>
      <c r="G185" s="16"/>
      <c r="H185" s="16"/>
      <c r="I185" s="16"/>
      <c r="J185" s="16"/>
      <c r="K185" s="16"/>
      <c r="L185" s="16"/>
      <c r="M185" s="16"/>
      <c r="N185" s="16"/>
      <c r="O185" s="16"/>
      <c r="P185" s="16"/>
      <c r="Q185" s="16"/>
      <c r="R185" s="16"/>
      <c r="S185" s="16"/>
      <c r="T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row>
    <row r="186" ht="15.75" customHeight="1">
      <c r="A186" s="73"/>
      <c r="B186" s="16"/>
      <c r="C186" s="67"/>
      <c r="D186" s="16"/>
      <c r="E186" s="16"/>
      <c r="F186" s="16"/>
      <c r="G186" s="16"/>
      <c r="H186" s="16"/>
      <c r="I186" s="16"/>
      <c r="J186" s="16"/>
      <c r="K186" s="16"/>
      <c r="L186" s="16"/>
      <c r="M186" s="16"/>
      <c r="N186" s="16"/>
      <c r="O186" s="16"/>
      <c r="P186" s="16"/>
      <c r="Q186" s="16"/>
      <c r="R186" s="16"/>
      <c r="S186" s="16"/>
      <c r="T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row>
    <row r="187" ht="15.75" customHeight="1">
      <c r="A187" s="73"/>
      <c r="B187" s="16"/>
      <c r="C187" s="67"/>
      <c r="D187" s="16"/>
      <c r="E187" s="16"/>
      <c r="F187" s="16"/>
      <c r="G187" s="16"/>
      <c r="H187" s="16"/>
      <c r="I187" s="16"/>
      <c r="J187" s="16"/>
      <c r="K187" s="16"/>
      <c r="L187" s="16"/>
      <c r="M187" s="16"/>
      <c r="N187" s="16"/>
      <c r="O187" s="16"/>
      <c r="P187" s="16"/>
      <c r="Q187" s="16"/>
      <c r="R187" s="16"/>
      <c r="S187" s="16"/>
      <c r="T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row>
    <row r="188" ht="15.75" customHeight="1">
      <c r="A188" s="73"/>
      <c r="B188" s="16"/>
      <c r="C188" s="67"/>
      <c r="D188" s="16"/>
      <c r="E188" s="16"/>
      <c r="F188" s="16"/>
      <c r="G188" s="16"/>
      <c r="H188" s="16"/>
      <c r="I188" s="16"/>
      <c r="J188" s="16"/>
      <c r="K188" s="16"/>
      <c r="L188" s="16"/>
      <c r="M188" s="16"/>
      <c r="N188" s="16"/>
      <c r="O188" s="16"/>
      <c r="P188" s="16"/>
      <c r="Q188" s="16"/>
      <c r="R188" s="16"/>
      <c r="S188" s="16"/>
      <c r="T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row>
    <row r="189" ht="15.75" customHeight="1">
      <c r="A189" s="73"/>
      <c r="B189" s="16"/>
      <c r="C189" s="67"/>
      <c r="D189" s="16"/>
      <c r="E189" s="16"/>
      <c r="F189" s="16"/>
      <c r="G189" s="16"/>
      <c r="H189" s="16"/>
      <c r="I189" s="16"/>
      <c r="J189" s="16"/>
      <c r="K189" s="16"/>
      <c r="L189" s="16"/>
      <c r="M189" s="16"/>
      <c r="N189" s="16"/>
      <c r="O189" s="16"/>
      <c r="P189" s="16"/>
      <c r="Q189" s="16"/>
      <c r="R189" s="16"/>
      <c r="S189" s="16"/>
      <c r="T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row>
    <row r="190" ht="15.75" customHeight="1">
      <c r="A190" s="73"/>
      <c r="B190" s="16"/>
      <c r="C190" s="67"/>
      <c r="D190" s="16"/>
      <c r="E190" s="16"/>
      <c r="F190" s="16"/>
      <c r="G190" s="16"/>
      <c r="H190" s="16"/>
      <c r="I190" s="16"/>
      <c r="J190" s="16"/>
      <c r="K190" s="16"/>
      <c r="L190" s="16"/>
      <c r="M190" s="16"/>
      <c r="N190" s="16"/>
      <c r="O190" s="16"/>
      <c r="P190" s="16"/>
      <c r="Q190" s="16"/>
      <c r="R190" s="16"/>
      <c r="S190" s="16"/>
      <c r="T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row>
    <row r="191" ht="15.75" customHeight="1">
      <c r="A191" s="73"/>
      <c r="B191" s="16"/>
      <c r="C191" s="67"/>
      <c r="D191" s="16"/>
      <c r="E191" s="16"/>
      <c r="F191" s="16"/>
      <c r="G191" s="16"/>
      <c r="H191" s="16"/>
      <c r="I191" s="16"/>
      <c r="J191" s="16"/>
      <c r="K191" s="16"/>
      <c r="L191" s="16"/>
      <c r="M191" s="16"/>
      <c r="N191" s="16"/>
      <c r="O191" s="16"/>
      <c r="P191" s="16"/>
      <c r="Q191" s="16"/>
      <c r="R191" s="16"/>
      <c r="S191" s="16"/>
      <c r="T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row>
    <row r="192" ht="15.75" customHeight="1">
      <c r="A192" s="73"/>
      <c r="B192" s="16"/>
      <c r="C192" s="67"/>
      <c r="D192" s="16"/>
      <c r="E192" s="16"/>
      <c r="F192" s="16"/>
      <c r="G192" s="16"/>
      <c r="H192" s="16"/>
      <c r="I192" s="16"/>
      <c r="J192" s="16"/>
      <c r="K192" s="16"/>
      <c r="L192" s="16"/>
      <c r="M192" s="16"/>
      <c r="N192" s="16"/>
      <c r="O192" s="16"/>
      <c r="P192" s="16"/>
      <c r="Q192" s="16"/>
      <c r="R192" s="16"/>
      <c r="S192" s="16"/>
      <c r="T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row>
    <row r="193" ht="15.75" customHeight="1">
      <c r="A193" s="73"/>
      <c r="B193" s="16"/>
      <c r="C193" s="67"/>
      <c r="D193" s="16"/>
      <c r="E193" s="16"/>
      <c r="F193" s="16"/>
      <c r="G193" s="16"/>
      <c r="H193" s="16"/>
      <c r="I193" s="16"/>
      <c r="J193" s="16"/>
      <c r="K193" s="16"/>
      <c r="L193" s="16"/>
      <c r="M193" s="16"/>
      <c r="N193" s="16"/>
      <c r="O193" s="16"/>
      <c r="P193" s="16"/>
      <c r="Q193" s="16"/>
      <c r="R193" s="16"/>
      <c r="S193" s="16"/>
      <c r="T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row>
    <row r="194" ht="15.75" customHeight="1">
      <c r="A194" s="73"/>
      <c r="B194" s="16"/>
      <c r="C194" s="67"/>
      <c r="D194" s="16"/>
      <c r="E194" s="16"/>
      <c r="F194" s="16"/>
      <c r="G194" s="16"/>
      <c r="H194" s="16"/>
      <c r="I194" s="16"/>
      <c r="J194" s="16"/>
      <c r="K194" s="16"/>
      <c r="L194" s="16"/>
      <c r="M194" s="16"/>
      <c r="N194" s="16"/>
      <c r="O194" s="16"/>
      <c r="P194" s="16"/>
      <c r="Q194" s="16"/>
      <c r="R194" s="16"/>
      <c r="S194" s="16"/>
      <c r="T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row>
    <row r="195" ht="15.75" customHeight="1">
      <c r="A195" s="73"/>
      <c r="B195" s="16"/>
      <c r="C195" s="67"/>
      <c r="D195" s="16"/>
      <c r="E195" s="16"/>
      <c r="F195" s="16"/>
      <c r="G195" s="16"/>
      <c r="H195" s="16"/>
      <c r="I195" s="16"/>
      <c r="J195" s="16"/>
      <c r="K195" s="16"/>
      <c r="L195" s="16"/>
      <c r="M195" s="16"/>
      <c r="N195" s="16"/>
      <c r="O195" s="16"/>
      <c r="P195" s="16"/>
      <c r="Q195" s="16"/>
      <c r="R195" s="16"/>
      <c r="S195" s="16"/>
      <c r="T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row>
    <row r="196" ht="15.75" customHeight="1">
      <c r="A196" s="73"/>
      <c r="B196" s="16"/>
      <c r="C196" s="67"/>
      <c r="D196" s="16"/>
      <c r="E196" s="16"/>
      <c r="F196" s="16"/>
      <c r="G196" s="16"/>
      <c r="H196" s="16"/>
      <c r="I196" s="16"/>
      <c r="J196" s="16"/>
      <c r="K196" s="16"/>
      <c r="L196" s="16"/>
      <c r="M196" s="16"/>
      <c r="N196" s="16"/>
      <c r="O196" s="16"/>
      <c r="P196" s="16"/>
      <c r="Q196" s="16"/>
      <c r="R196" s="16"/>
      <c r="S196" s="16"/>
      <c r="T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row>
    <row r="197" ht="15.75" customHeight="1">
      <c r="A197" s="73"/>
      <c r="B197" s="16"/>
      <c r="C197" s="67"/>
      <c r="D197" s="16"/>
      <c r="E197" s="16"/>
      <c r="F197" s="16"/>
      <c r="G197" s="16"/>
      <c r="H197" s="16"/>
      <c r="I197" s="16"/>
      <c r="J197" s="16"/>
      <c r="K197" s="16"/>
      <c r="L197" s="16"/>
      <c r="M197" s="16"/>
      <c r="N197" s="16"/>
      <c r="O197" s="16"/>
      <c r="P197" s="16"/>
      <c r="Q197" s="16"/>
      <c r="R197" s="16"/>
      <c r="S197" s="16"/>
      <c r="T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row>
    <row r="198" ht="15.75" customHeight="1">
      <c r="A198" s="73"/>
      <c r="B198" s="16"/>
      <c r="C198" s="67"/>
      <c r="D198" s="16"/>
      <c r="E198" s="16"/>
      <c r="F198" s="16"/>
      <c r="G198" s="16"/>
      <c r="H198" s="16"/>
      <c r="I198" s="16"/>
      <c r="J198" s="16"/>
      <c r="K198" s="16"/>
      <c r="L198" s="16"/>
      <c r="M198" s="16"/>
      <c r="N198" s="16"/>
      <c r="O198" s="16"/>
      <c r="P198" s="16"/>
      <c r="Q198" s="16"/>
      <c r="R198" s="16"/>
      <c r="S198" s="16"/>
      <c r="T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row>
    <row r="199" ht="15.75" customHeight="1">
      <c r="A199" s="73"/>
      <c r="B199" s="16"/>
      <c r="C199" s="67"/>
      <c r="D199" s="16"/>
      <c r="E199" s="16"/>
      <c r="F199" s="16"/>
      <c r="G199" s="16"/>
      <c r="H199" s="16"/>
      <c r="I199" s="16"/>
      <c r="J199" s="16"/>
      <c r="K199" s="16"/>
      <c r="L199" s="16"/>
      <c r="M199" s="16"/>
      <c r="N199" s="16"/>
      <c r="O199" s="16"/>
      <c r="P199" s="16"/>
      <c r="Q199" s="16"/>
      <c r="R199" s="16"/>
      <c r="S199" s="16"/>
      <c r="T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row>
    <row r="200" ht="15.75" customHeight="1">
      <c r="A200" s="73"/>
      <c r="B200" s="16"/>
      <c r="C200" s="67"/>
      <c r="D200" s="16"/>
      <c r="E200" s="16"/>
      <c r="F200" s="16"/>
      <c r="G200" s="16"/>
      <c r="H200" s="16"/>
      <c r="I200" s="16"/>
      <c r="J200" s="16"/>
      <c r="K200" s="16"/>
      <c r="L200" s="16"/>
      <c r="M200" s="16"/>
      <c r="N200" s="16"/>
      <c r="O200" s="16"/>
      <c r="P200" s="16"/>
      <c r="Q200" s="16"/>
      <c r="R200" s="16"/>
      <c r="S200" s="16"/>
      <c r="T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row>
    <row r="201" ht="15.75" customHeight="1">
      <c r="A201" s="73"/>
      <c r="B201" s="16"/>
      <c r="C201" s="67"/>
      <c r="D201" s="16"/>
      <c r="E201" s="16"/>
      <c r="F201" s="16"/>
      <c r="G201" s="16"/>
      <c r="H201" s="16"/>
      <c r="I201" s="16"/>
      <c r="J201" s="16"/>
      <c r="K201" s="16"/>
      <c r="L201" s="16"/>
      <c r="M201" s="16"/>
      <c r="N201" s="16"/>
      <c r="O201" s="16"/>
      <c r="P201" s="16"/>
      <c r="Q201" s="16"/>
      <c r="R201" s="16"/>
      <c r="S201" s="16"/>
      <c r="T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row>
    <row r="202" ht="15.75" customHeight="1">
      <c r="A202" s="73"/>
      <c r="B202" s="16"/>
      <c r="C202" s="67"/>
      <c r="D202" s="16"/>
      <c r="E202" s="16"/>
      <c r="F202" s="16"/>
      <c r="G202" s="16"/>
      <c r="H202" s="16"/>
      <c r="I202" s="16"/>
      <c r="J202" s="16"/>
      <c r="K202" s="16"/>
      <c r="L202" s="16"/>
      <c r="M202" s="16"/>
      <c r="N202" s="16"/>
      <c r="O202" s="16"/>
      <c r="P202" s="16"/>
      <c r="Q202" s="16"/>
      <c r="R202" s="16"/>
      <c r="S202" s="16"/>
      <c r="T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row>
    <row r="203" ht="15.75" customHeight="1">
      <c r="A203" s="73"/>
      <c r="B203" s="16"/>
      <c r="C203" s="67"/>
      <c r="D203" s="16"/>
      <c r="E203" s="16"/>
      <c r="F203" s="16"/>
      <c r="G203" s="16"/>
      <c r="H203" s="16"/>
      <c r="I203" s="16"/>
      <c r="J203" s="16"/>
      <c r="K203" s="16"/>
      <c r="L203" s="16"/>
      <c r="M203" s="16"/>
      <c r="N203" s="16"/>
      <c r="O203" s="16"/>
      <c r="P203" s="16"/>
      <c r="Q203" s="16"/>
      <c r="R203" s="16"/>
      <c r="S203" s="16"/>
      <c r="T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row>
    <row r="204" ht="15.75" customHeight="1">
      <c r="A204" s="73"/>
      <c r="B204" s="16"/>
      <c r="C204" s="67"/>
      <c r="D204" s="16"/>
      <c r="E204" s="16"/>
      <c r="F204" s="16"/>
      <c r="G204" s="16"/>
      <c r="H204" s="16"/>
      <c r="I204" s="16"/>
      <c r="J204" s="16"/>
      <c r="K204" s="16"/>
      <c r="L204" s="16"/>
      <c r="M204" s="16"/>
      <c r="N204" s="16"/>
      <c r="O204" s="16"/>
      <c r="P204" s="16"/>
      <c r="Q204" s="16"/>
      <c r="R204" s="16"/>
      <c r="S204" s="16"/>
      <c r="T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row>
    <row r="205" ht="15.75" customHeight="1">
      <c r="A205" s="73"/>
      <c r="B205" s="16"/>
      <c r="C205" s="67"/>
      <c r="D205" s="16"/>
      <c r="E205" s="16"/>
      <c r="F205" s="16"/>
      <c r="G205" s="16"/>
      <c r="H205" s="16"/>
      <c r="I205" s="16"/>
      <c r="J205" s="16"/>
      <c r="K205" s="16"/>
      <c r="L205" s="16"/>
      <c r="M205" s="16"/>
      <c r="N205" s="16"/>
      <c r="O205" s="16"/>
      <c r="P205" s="16"/>
      <c r="Q205" s="16"/>
      <c r="R205" s="16"/>
      <c r="S205" s="16"/>
      <c r="T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row>
    <row r="206" ht="15.75" customHeight="1">
      <c r="A206" s="73"/>
      <c r="B206" s="16"/>
      <c r="C206" s="67"/>
      <c r="D206" s="16"/>
      <c r="E206" s="16"/>
      <c r="F206" s="16"/>
      <c r="G206" s="16"/>
      <c r="H206" s="16"/>
      <c r="I206" s="16"/>
      <c r="J206" s="16"/>
      <c r="K206" s="16"/>
      <c r="L206" s="16"/>
      <c r="M206" s="16"/>
      <c r="N206" s="16"/>
      <c r="O206" s="16"/>
      <c r="P206" s="16"/>
      <c r="Q206" s="16"/>
      <c r="R206" s="16"/>
      <c r="S206" s="16"/>
      <c r="T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row>
    <row r="207" ht="15.75" customHeight="1">
      <c r="A207" s="73"/>
      <c r="B207" s="16"/>
      <c r="C207" s="67"/>
      <c r="D207" s="16"/>
      <c r="E207" s="16"/>
      <c r="F207" s="16"/>
      <c r="G207" s="16"/>
      <c r="H207" s="16"/>
      <c r="I207" s="16"/>
      <c r="J207" s="16"/>
      <c r="K207" s="16"/>
      <c r="L207" s="16"/>
      <c r="M207" s="16"/>
      <c r="N207" s="16"/>
      <c r="O207" s="16"/>
      <c r="P207" s="16"/>
      <c r="Q207" s="16"/>
      <c r="R207" s="16"/>
      <c r="S207" s="16"/>
      <c r="T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row>
    <row r="208" ht="15.75" customHeight="1">
      <c r="A208" s="73"/>
      <c r="B208" s="16"/>
      <c r="C208" s="67"/>
      <c r="D208" s="16"/>
      <c r="E208" s="16"/>
      <c r="F208" s="16"/>
      <c r="G208" s="16"/>
      <c r="H208" s="16"/>
      <c r="I208" s="16"/>
      <c r="J208" s="16"/>
      <c r="K208" s="16"/>
      <c r="L208" s="16"/>
      <c r="M208" s="16"/>
      <c r="N208" s="16"/>
      <c r="O208" s="16"/>
      <c r="P208" s="16"/>
      <c r="Q208" s="16"/>
      <c r="R208" s="16"/>
      <c r="S208" s="16"/>
      <c r="T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row>
    <row r="209" ht="15.75" customHeight="1">
      <c r="A209" s="73"/>
      <c r="B209" s="16"/>
      <c r="C209" s="67"/>
      <c r="D209" s="16"/>
      <c r="E209" s="16"/>
      <c r="F209" s="16"/>
      <c r="G209" s="16"/>
      <c r="H209" s="16"/>
      <c r="I209" s="16"/>
      <c r="J209" s="16"/>
      <c r="K209" s="16"/>
      <c r="L209" s="16"/>
      <c r="M209" s="16"/>
      <c r="N209" s="16"/>
      <c r="O209" s="16"/>
      <c r="P209" s="16"/>
      <c r="Q209" s="16"/>
      <c r="R209" s="16"/>
      <c r="S209" s="16"/>
      <c r="T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row>
    <row r="210" ht="15.75" customHeight="1">
      <c r="A210" s="73"/>
      <c r="B210" s="16"/>
      <c r="C210" s="67"/>
      <c r="D210" s="16"/>
      <c r="E210" s="16"/>
      <c r="F210" s="16"/>
      <c r="G210" s="16"/>
      <c r="H210" s="16"/>
      <c r="I210" s="16"/>
      <c r="J210" s="16"/>
      <c r="K210" s="16"/>
      <c r="L210" s="16"/>
      <c r="M210" s="16"/>
      <c r="N210" s="16"/>
      <c r="O210" s="16"/>
      <c r="P210" s="16"/>
      <c r="Q210" s="16"/>
      <c r="R210" s="16"/>
      <c r="S210" s="16"/>
      <c r="T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row>
    <row r="211" ht="15.75" customHeight="1">
      <c r="A211" s="73"/>
      <c r="B211" s="16"/>
      <c r="C211" s="67"/>
      <c r="D211" s="16"/>
      <c r="E211" s="16"/>
      <c r="F211" s="16"/>
      <c r="G211" s="16"/>
      <c r="H211" s="16"/>
      <c r="I211" s="16"/>
      <c r="J211" s="16"/>
      <c r="K211" s="16"/>
      <c r="L211" s="16"/>
      <c r="M211" s="16"/>
      <c r="N211" s="16"/>
      <c r="O211" s="16"/>
      <c r="P211" s="16"/>
      <c r="Q211" s="16"/>
      <c r="R211" s="16"/>
      <c r="S211" s="16"/>
      <c r="T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row>
    <row r="212" ht="15.75" customHeight="1">
      <c r="A212" s="73"/>
      <c r="B212" s="16"/>
      <c r="C212" s="67"/>
      <c r="D212" s="16"/>
      <c r="E212" s="16"/>
      <c r="F212" s="16"/>
      <c r="G212" s="16"/>
      <c r="H212" s="16"/>
      <c r="I212" s="16"/>
      <c r="J212" s="16"/>
      <c r="K212" s="16"/>
      <c r="L212" s="16"/>
      <c r="M212" s="16"/>
      <c r="N212" s="16"/>
      <c r="O212" s="16"/>
      <c r="P212" s="16"/>
      <c r="Q212" s="16"/>
      <c r="R212" s="16"/>
      <c r="S212" s="16"/>
      <c r="T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row>
    <row r="213" ht="15.75" customHeight="1">
      <c r="A213" s="73"/>
      <c r="B213" s="16"/>
      <c r="C213" s="67"/>
      <c r="D213" s="16"/>
      <c r="E213" s="16"/>
      <c r="F213" s="16"/>
      <c r="G213" s="16"/>
      <c r="H213" s="16"/>
      <c r="I213" s="16"/>
      <c r="J213" s="16"/>
      <c r="K213" s="16"/>
      <c r="L213" s="16"/>
      <c r="M213" s="16"/>
      <c r="N213" s="16"/>
      <c r="O213" s="16"/>
      <c r="P213" s="16"/>
      <c r="Q213" s="16"/>
      <c r="R213" s="16"/>
      <c r="S213" s="16"/>
      <c r="T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row>
    <row r="214" ht="15.75" customHeight="1">
      <c r="A214" s="73"/>
      <c r="B214" s="16"/>
      <c r="C214" s="67"/>
      <c r="D214" s="16"/>
      <c r="E214" s="16"/>
      <c r="F214" s="16"/>
      <c r="G214" s="16"/>
      <c r="H214" s="16"/>
      <c r="I214" s="16"/>
      <c r="J214" s="16"/>
      <c r="K214" s="16"/>
      <c r="L214" s="16"/>
      <c r="M214" s="16"/>
      <c r="N214" s="16"/>
      <c r="O214" s="16"/>
      <c r="P214" s="16"/>
      <c r="Q214" s="16"/>
      <c r="R214" s="16"/>
      <c r="S214" s="16"/>
      <c r="T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row>
    <row r="215" ht="15.75" customHeight="1">
      <c r="A215" s="73"/>
      <c r="B215" s="16"/>
      <c r="C215" s="67"/>
      <c r="D215" s="16"/>
      <c r="E215" s="16"/>
      <c r="F215" s="16"/>
      <c r="G215" s="16"/>
      <c r="H215" s="16"/>
      <c r="I215" s="16"/>
      <c r="J215" s="16"/>
      <c r="K215" s="16"/>
      <c r="L215" s="16"/>
      <c r="M215" s="16"/>
      <c r="N215" s="16"/>
      <c r="O215" s="16"/>
      <c r="P215" s="16"/>
      <c r="Q215" s="16"/>
      <c r="R215" s="16"/>
      <c r="S215" s="16"/>
      <c r="T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row>
    <row r="216" ht="15.75" customHeight="1">
      <c r="A216" s="73"/>
      <c r="B216" s="16"/>
      <c r="C216" s="67"/>
      <c r="D216" s="16"/>
      <c r="E216" s="16"/>
      <c r="F216" s="16"/>
      <c r="G216" s="16"/>
      <c r="H216" s="16"/>
      <c r="I216" s="16"/>
      <c r="J216" s="16"/>
      <c r="K216" s="16"/>
      <c r="L216" s="16"/>
      <c r="M216" s="16"/>
      <c r="N216" s="16"/>
      <c r="O216" s="16"/>
      <c r="P216" s="16"/>
      <c r="Q216" s="16"/>
      <c r="R216" s="16"/>
      <c r="S216" s="16"/>
      <c r="T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row>
    <row r="217" ht="15.75" customHeight="1">
      <c r="A217" s="73"/>
      <c r="B217" s="16"/>
      <c r="C217" s="67"/>
      <c r="D217" s="16"/>
      <c r="E217" s="16"/>
      <c r="F217" s="16"/>
      <c r="G217" s="16"/>
      <c r="H217" s="16"/>
      <c r="I217" s="16"/>
      <c r="J217" s="16"/>
      <c r="K217" s="16"/>
      <c r="L217" s="16"/>
      <c r="M217" s="16"/>
      <c r="N217" s="16"/>
      <c r="O217" s="16"/>
      <c r="P217" s="16"/>
      <c r="Q217" s="16"/>
      <c r="R217" s="16"/>
      <c r="S217" s="16"/>
      <c r="T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row>
    <row r="218" ht="15.75" customHeight="1">
      <c r="A218" s="73"/>
      <c r="B218" s="16"/>
      <c r="C218" s="67"/>
      <c r="D218" s="16"/>
      <c r="E218" s="16"/>
      <c r="F218" s="16"/>
      <c r="G218" s="16"/>
      <c r="H218" s="16"/>
      <c r="I218" s="16"/>
      <c r="J218" s="16"/>
      <c r="K218" s="16"/>
      <c r="L218" s="16"/>
      <c r="M218" s="16"/>
      <c r="N218" s="16"/>
      <c r="O218" s="16"/>
      <c r="P218" s="16"/>
      <c r="Q218" s="16"/>
      <c r="R218" s="16"/>
      <c r="S218" s="16"/>
      <c r="T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row>
    <row r="219" ht="15.75" customHeight="1">
      <c r="A219" s="73"/>
      <c r="B219" s="16"/>
      <c r="C219" s="67"/>
      <c r="D219" s="16"/>
      <c r="E219" s="16"/>
      <c r="F219" s="16"/>
      <c r="G219" s="16"/>
      <c r="H219" s="16"/>
      <c r="I219" s="16"/>
      <c r="J219" s="16"/>
      <c r="K219" s="16"/>
      <c r="L219" s="16"/>
      <c r="M219" s="16"/>
      <c r="N219" s="16"/>
      <c r="O219" s="16"/>
      <c r="P219" s="16"/>
      <c r="Q219" s="16"/>
      <c r="R219" s="16"/>
      <c r="S219" s="16"/>
      <c r="T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row>
    <row r="220" ht="15.75" customHeight="1">
      <c r="A220" s="73"/>
      <c r="B220" s="16"/>
      <c r="C220" s="67"/>
      <c r="D220" s="16"/>
      <c r="E220" s="16"/>
      <c r="F220" s="16"/>
      <c r="G220" s="16"/>
      <c r="H220" s="16"/>
      <c r="I220" s="16"/>
      <c r="J220" s="16"/>
      <c r="K220" s="16"/>
      <c r="L220" s="16"/>
      <c r="M220" s="16"/>
      <c r="N220" s="16"/>
      <c r="O220" s="16"/>
      <c r="P220" s="16"/>
      <c r="Q220" s="16"/>
      <c r="R220" s="16"/>
      <c r="S220" s="16"/>
      <c r="T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row>
    <row r="221" ht="15.75" customHeight="1">
      <c r="A221" s="73"/>
      <c r="B221" s="16"/>
      <c r="C221" s="67"/>
      <c r="D221" s="16"/>
      <c r="E221" s="16"/>
      <c r="F221" s="16"/>
      <c r="G221" s="16"/>
      <c r="H221" s="16"/>
      <c r="I221" s="16"/>
      <c r="J221" s="16"/>
      <c r="K221" s="16"/>
      <c r="L221" s="16"/>
      <c r="M221" s="16"/>
      <c r="N221" s="16"/>
      <c r="O221" s="16"/>
      <c r="P221" s="16"/>
      <c r="Q221" s="16"/>
      <c r="R221" s="16"/>
      <c r="S221" s="16"/>
      <c r="T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row>
    <row r="222" ht="15.75" customHeight="1">
      <c r="A222" s="73"/>
      <c r="B222" s="16"/>
      <c r="C222" s="67"/>
      <c r="D222" s="16"/>
      <c r="E222" s="16"/>
      <c r="F222" s="16"/>
      <c r="G222" s="16"/>
      <c r="H222" s="16"/>
      <c r="I222" s="16"/>
      <c r="J222" s="16"/>
      <c r="K222" s="16"/>
      <c r="L222" s="16"/>
      <c r="M222" s="16"/>
      <c r="N222" s="16"/>
      <c r="O222" s="16"/>
      <c r="P222" s="16"/>
      <c r="Q222" s="16"/>
      <c r="R222" s="16"/>
      <c r="S222" s="16"/>
      <c r="T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row>
    <row r="223" ht="15.75" customHeight="1">
      <c r="A223" s="73"/>
      <c r="B223" s="16"/>
      <c r="C223" s="67"/>
      <c r="D223" s="16"/>
      <c r="E223" s="16"/>
      <c r="F223" s="16"/>
      <c r="G223" s="16"/>
      <c r="H223" s="16"/>
      <c r="I223" s="16"/>
      <c r="J223" s="16"/>
      <c r="K223" s="16"/>
      <c r="L223" s="16"/>
      <c r="M223" s="16"/>
      <c r="N223" s="16"/>
      <c r="O223" s="16"/>
      <c r="P223" s="16"/>
      <c r="Q223" s="16"/>
      <c r="R223" s="16"/>
      <c r="S223" s="16"/>
      <c r="T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row>
    <row r="224" ht="15.75" customHeight="1">
      <c r="A224" s="73"/>
      <c r="B224" s="16"/>
      <c r="C224" s="67"/>
      <c r="D224" s="16"/>
      <c r="E224" s="16"/>
      <c r="F224" s="16"/>
      <c r="G224" s="16"/>
      <c r="H224" s="16"/>
      <c r="I224" s="16"/>
      <c r="J224" s="16"/>
      <c r="K224" s="16"/>
      <c r="L224" s="16"/>
      <c r="M224" s="16"/>
      <c r="N224" s="16"/>
      <c r="O224" s="16"/>
      <c r="P224" s="16"/>
      <c r="Q224" s="16"/>
      <c r="R224" s="16"/>
      <c r="S224" s="16"/>
      <c r="T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row>
    <row r="225" ht="15.75" customHeight="1">
      <c r="A225" s="73"/>
      <c r="B225" s="16"/>
      <c r="C225" s="67"/>
      <c r="D225" s="16"/>
      <c r="E225" s="16"/>
      <c r="F225" s="16"/>
      <c r="G225" s="16"/>
      <c r="H225" s="16"/>
      <c r="I225" s="16"/>
      <c r="J225" s="16"/>
      <c r="K225" s="16"/>
      <c r="L225" s="16"/>
      <c r="M225" s="16"/>
      <c r="N225" s="16"/>
      <c r="O225" s="16"/>
      <c r="P225" s="16"/>
      <c r="Q225" s="16"/>
      <c r="R225" s="16"/>
      <c r="S225" s="16"/>
      <c r="T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row>
    <row r="226" ht="15.75" customHeight="1">
      <c r="A226" s="73"/>
      <c r="B226" s="16"/>
      <c r="C226" s="67"/>
      <c r="D226" s="16"/>
      <c r="E226" s="16"/>
      <c r="F226" s="16"/>
      <c r="G226" s="16"/>
      <c r="H226" s="16"/>
      <c r="I226" s="16"/>
      <c r="J226" s="16"/>
      <c r="K226" s="16"/>
      <c r="L226" s="16"/>
      <c r="M226" s="16"/>
      <c r="N226" s="16"/>
      <c r="O226" s="16"/>
      <c r="P226" s="16"/>
      <c r="Q226" s="16"/>
      <c r="R226" s="16"/>
      <c r="S226" s="16"/>
      <c r="T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row>
    <row r="227" ht="15.75" customHeight="1">
      <c r="A227" s="73"/>
      <c r="B227" s="16"/>
      <c r="C227" s="67"/>
      <c r="D227" s="16"/>
      <c r="E227" s="16"/>
      <c r="F227" s="16"/>
      <c r="G227" s="16"/>
      <c r="H227" s="16"/>
      <c r="I227" s="16"/>
      <c r="J227" s="16"/>
      <c r="K227" s="16"/>
      <c r="L227" s="16"/>
      <c r="M227" s="16"/>
      <c r="N227" s="16"/>
      <c r="O227" s="16"/>
      <c r="P227" s="16"/>
      <c r="Q227" s="16"/>
      <c r="R227" s="16"/>
      <c r="S227" s="16"/>
      <c r="T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row>
    <row r="228" ht="15.75" customHeight="1">
      <c r="A228" s="73"/>
      <c r="B228" s="16"/>
      <c r="C228" s="67"/>
      <c r="D228" s="16"/>
      <c r="E228" s="16"/>
      <c r="F228" s="16"/>
      <c r="G228" s="16"/>
      <c r="H228" s="16"/>
      <c r="I228" s="16"/>
      <c r="J228" s="16"/>
      <c r="K228" s="16"/>
      <c r="L228" s="16"/>
      <c r="M228" s="16"/>
      <c r="N228" s="16"/>
      <c r="O228" s="16"/>
      <c r="P228" s="16"/>
      <c r="Q228" s="16"/>
      <c r="R228" s="16"/>
      <c r="S228" s="16"/>
      <c r="T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row>
    <row r="229" ht="15.75" customHeight="1">
      <c r="A229" s="73"/>
      <c r="B229" s="16"/>
      <c r="C229" s="67"/>
      <c r="D229" s="16"/>
      <c r="E229" s="16"/>
      <c r="F229" s="16"/>
      <c r="G229" s="16"/>
      <c r="H229" s="16"/>
      <c r="I229" s="16"/>
      <c r="J229" s="16"/>
      <c r="K229" s="16"/>
      <c r="L229" s="16"/>
      <c r="M229" s="16"/>
      <c r="N229" s="16"/>
      <c r="O229" s="16"/>
      <c r="P229" s="16"/>
      <c r="Q229" s="16"/>
      <c r="R229" s="16"/>
      <c r="S229" s="16"/>
      <c r="T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row>
    <row r="230" ht="15.75" customHeight="1">
      <c r="A230" s="73"/>
      <c r="B230" s="16"/>
      <c r="C230" s="67"/>
      <c r="D230" s="16"/>
      <c r="E230" s="16"/>
      <c r="F230" s="16"/>
      <c r="G230" s="16"/>
      <c r="H230" s="16"/>
      <c r="I230" s="16"/>
      <c r="J230" s="16"/>
      <c r="K230" s="16"/>
      <c r="L230" s="16"/>
      <c r="M230" s="16"/>
      <c r="N230" s="16"/>
      <c r="O230" s="16"/>
      <c r="P230" s="16"/>
      <c r="Q230" s="16"/>
      <c r="R230" s="16"/>
      <c r="S230" s="16"/>
      <c r="T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row>
    <row r="231" ht="15.75" customHeight="1">
      <c r="A231" s="73"/>
      <c r="B231" s="16"/>
      <c r="C231" s="67"/>
      <c r="D231" s="16"/>
      <c r="E231" s="16"/>
      <c r="F231" s="16"/>
      <c r="G231" s="16"/>
      <c r="H231" s="16"/>
      <c r="I231" s="16"/>
      <c r="J231" s="16"/>
      <c r="K231" s="16"/>
      <c r="L231" s="16"/>
      <c r="M231" s="16"/>
      <c r="N231" s="16"/>
      <c r="O231" s="16"/>
      <c r="P231" s="16"/>
      <c r="Q231" s="16"/>
      <c r="R231" s="16"/>
      <c r="S231" s="16"/>
      <c r="T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row>
    <row r="232" ht="15.75" customHeight="1">
      <c r="A232" s="73"/>
      <c r="B232" s="16"/>
      <c r="C232" s="67"/>
      <c r="D232" s="16"/>
      <c r="E232" s="16"/>
      <c r="F232" s="16"/>
      <c r="G232" s="16"/>
      <c r="H232" s="16"/>
      <c r="I232" s="16"/>
      <c r="J232" s="16"/>
      <c r="K232" s="16"/>
      <c r="L232" s="16"/>
      <c r="M232" s="16"/>
      <c r="N232" s="16"/>
      <c r="O232" s="16"/>
      <c r="P232" s="16"/>
      <c r="Q232" s="16"/>
      <c r="R232" s="16"/>
      <c r="S232" s="16"/>
      <c r="T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row>
    <row r="233" ht="15.75" customHeight="1">
      <c r="A233" s="73"/>
      <c r="B233" s="16"/>
      <c r="C233" s="67"/>
      <c r="D233" s="16"/>
      <c r="E233" s="16"/>
      <c r="F233" s="16"/>
      <c r="G233" s="16"/>
      <c r="H233" s="16"/>
      <c r="I233" s="16"/>
      <c r="J233" s="16"/>
      <c r="K233" s="16"/>
      <c r="L233" s="16"/>
      <c r="M233" s="16"/>
      <c r="N233" s="16"/>
      <c r="O233" s="16"/>
      <c r="P233" s="16"/>
      <c r="Q233" s="16"/>
      <c r="R233" s="16"/>
      <c r="S233" s="16"/>
      <c r="T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row>
    <row r="234" ht="15.75" customHeight="1">
      <c r="A234" s="73"/>
      <c r="B234" s="16"/>
      <c r="C234" s="67"/>
      <c r="D234" s="16"/>
      <c r="E234" s="16"/>
      <c r="F234" s="16"/>
      <c r="G234" s="16"/>
      <c r="H234" s="16"/>
      <c r="I234" s="16"/>
      <c r="J234" s="16"/>
      <c r="K234" s="16"/>
      <c r="L234" s="16"/>
      <c r="M234" s="16"/>
      <c r="N234" s="16"/>
      <c r="O234" s="16"/>
      <c r="P234" s="16"/>
      <c r="Q234" s="16"/>
      <c r="R234" s="16"/>
      <c r="S234" s="16"/>
      <c r="T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row>
    <row r="235" ht="15.75" customHeight="1">
      <c r="A235" s="73"/>
      <c r="B235" s="16"/>
      <c r="C235" s="67"/>
      <c r="D235" s="16"/>
      <c r="E235" s="16"/>
      <c r="F235" s="16"/>
      <c r="G235" s="16"/>
      <c r="H235" s="16"/>
      <c r="I235" s="16"/>
      <c r="J235" s="16"/>
      <c r="K235" s="16"/>
      <c r="L235" s="16"/>
      <c r="M235" s="16"/>
      <c r="N235" s="16"/>
      <c r="O235" s="16"/>
      <c r="P235" s="16"/>
      <c r="Q235" s="16"/>
      <c r="R235" s="16"/>
      <c r="S235" s="16"/>
      <c r="T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row>
    <row r="236" ht="15.75" customHeight="1">
      <c r="A236" s="73"/>
      <c r="B236" s="16"/>
      <c r="C236" s="67"/>
      <c r="D236" s="16"/>
      <c r="E236" s="16"/>
      <c r="F236" s="16"/>
      <c r="G236" s="16"/>
      <c r="H236" s="16"/>
      <c r="I236" s="16"/>
      <c r="J236" s="16"/>
      <c r="K236" s="16"/>
      <c r="L236" s="16"/>
      <c r="M236" s="16"/>
      <c r="N236" s="16"/>
      <c r="O236" s="16"/>
      <c r="P236" s="16"/>
      <c r="Q236" s="16"/>
      <c r="R236" s="16"/>
      <c r="S236" s="16"/>
      <c r="T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row>
    <row r="237" ht="15.75" customHeight="1">
      <c r="A237" s="73"/>
      <c r="B237" s="16"/>
      <c r="C237" s="67"/>
      <c r="D237" s="16"/>
      <c r="E237" s="16"/>
      <c r="F237" s="16"/>
      <c r="G237" s="16"/>
      <c r="H237" s="16"/>
      <c r="I237" s="16"/>
      <c r="J237" s="16"/>
      <c r="K237" s="16"/>
      <c r="L237" s="16"/>
      <c r="M237" s="16"/>
      <c r="N237" s="16"/>
      <c r="O237" s="16"/>
      <c r="P237" s="16"/>
      <c r="Q237" s="16"/>
      <c r="R237" s="16"/>
      <c r="S237" s="16"/>
      <c r="T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row>
    <row r="238" ht="15.75" customHeight="1">
      <c r="A238" s="73"/>
      <c r="B238" s="16"/>
      <c r="C238" s="67"/>
      <c r="D238" s="16"/>
      <c r="E238" s="16"/>
      <c r="F238" s="16"/>
      <c r="G238" s="16"/>
      <c r="H238" s="16"/>
      <c r="I238" s="16"/>
      <c r="J238" s="16"/>
      <c r="K238" s="16"/>
      <c r="L238" s="16"/>
      <c r="M238" s="16"/>
      <c r="N238" s="16"/>
      <c r="O238" s="16"/>
      <c r="P238" s="16"/>
      <c r="Q238" s="16"/>
      <c r="R238" s="16"/>
      <c r="S238" s="16"/>
      <c r="T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row>
    <row r="239" ht="15.75" customHeight="1">
      <c r="A239" s="73"/>
      <c r="B239" s="16"/>
      <c r="C239" s="67"/>
      <c r="D239" s="16"/>
      <c r="E239" s="16"/>
      <c r="F239" s="16"/>
      <c r="G239" s="16"/>
      <c r="H239" s="16"/>
      <c r="I239" s="16"/>
      <c r="J239" s="16"/>
      <c r="K239" s="16"/>
      <c r="L239" s="16"/>
      <c r="M239" s="16"/>
      <c r="N239" s="16"/>
      <c r="O239" s="16"/>
      <c r="P239" s="16"/>
      <c r="Q239" s="16"/>
      <c r="R239" s="16"/>
      <c r="S239" s="16"/>
      <c r="T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row>
    <row r="240" ht="15.75" customHeight="1">
      <c r="A240" s="73"/>
      <c r="B240" s="16"/>
      <c r="C240" s="67"/>
      <c r="D240" s="16"/>
      <c r="E240" s="16"/>
      <c r="F240" s="16"/>
      <c r="G240" s="16"/>
      <c r="H240" s="16"/>
      <c r="I240" s="16"/>
      <c r="J240" s="16"/>
      <c r="K240" s="16"/>
      <c r="L240" s="16"/>
      <c r="M240" s="16"/>
      <c r="N240" s="16"/>
      <c r="O240" s="16"/>
      <c r="P240" s="16"/>
      <c r="Q240" s="16"/>
      <c r="R240" s="16"/>
      <c r="S240" s="16"/>
      <c r="T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row>
    <row r="241" ht="15.75" customHeight="1">
      <c r="A241" s="73"/>
      <c r="B241" s="16"/>
      <c r="C241" s="67"/>
      <c r="D241" s="16"/>
      <c r="E241" s="16"/>
      <c r="F241" s="16"/>
      <c r="G241" s="16"/>
      <c r="H241" s="16"/>
      <c r="I241" s="16"/>
      <c r="J241" s="16"/>
      <c r="K241" s="16"/>
      <c r="L241" s="16"/>
      <c r="M241" s="16"/>
      <c r="N241" s="16"/>
      <c r="O241" s="16"/>
      <c r="P241" s="16"/>
      <c r="Q241" s="16"/>
      <c r="R241" s="16"/>
      <c r="S241" s="16"/>
      <c r="T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row>
    <row r="242" ht="15.75" customHeight="1">
      <c r="A242" s="73"/>
      <c r="B242" s="16"/>
      <c r="C242" s="67"/>
      <c r="D242" s="16"/>
      <c r="E242" s="16"/>
      <c r="F242" s="16"/>
      <c r="G242" s="16"/>
      <c r="H242" s="16"/>
      <c r="I242" s="16"/>
      <c r="J242" s="16"/>
      <c r="K242" s="16"/>
      <c r="L242" s="16"/>
      <c r="M242" s="16"/>
      <c r="N242" s="16"/>
      <c r="O242" s="16"/>
      <c r="P242" s="16"/>
      <c r="Q242" s="16"/>
      <c r="R242" s="16"/>
      <c r="S242" s="16"/>
      <c r="T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row>
    <row r="243" ht="15.75" customHeight="1">
      <c r="A243" s="73"/>
      <c r="B243" s="16"/>
      <c r="C243" s="67"/>
      <c r="D243" s="16"/>
      <c r="E243" s="16"/>
      <c r="F243" s="16"/>
      <c r="G243" s="16"/>
      <c r="H243" s="16"/>
      <c r="I243" s="16"/>
      <c r="J243" s="16"/>
      <c r="K243" s="16"/>
      <c r="L243" s="16"/>
      <c r="M243" s="16"/>
      <c r="N243" s="16"/>
      <c r="O243" s="16"/>
      <c r="P243" s="16"/>
      <c r="Q243" s="16"/>
      <c r="R243" s="16"/>
      <c r="S243" s="16"/>
      <c r="T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row>
    <row r="244" ht="15.75" customHeight="1">
      <c r="A244" s="73"/>
      <c r="B244" s="16"/>
      <c r="C244" s="67"/>
      <c r="D244" s="16"/>
      <c r="E244" s="16"/>
      <c r="F244" s="16"/>
      <c r="G244" s="16"/>
      <c r="H244" s="16"/>
      <c r="I244" s="16"/>
      <c r="J244" s="16"/>
      <c r="K244" s="16"/>
      <c r="L244" s="16"/>
      <c r="M244" s="16"/>
      <c r="N244" s="16"/>
      <c r="O244" s="16"/>
      <c r="P244" s="16"/>
      <c r="Q244" s="16"/>
      <c r="R244" s="16"/>
      <c r="S244" s="16"/>
      <c r="T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row>
    <row r="245" ht="15.75" customHeight="1">
      <c r="A245" s="73"/>
      <c r="B245" s="16"/>
      <c r="C245" s="67"/>
      <c r="D245" s="16"/>
      <c r="E245" s="16"/>
      <c r="F245" s="16"/>
      <c r="G245" s="16"/>
      <c r="H245" s="16"/>
      <c r="I245" s="16"/>
      <c r="J245" s="16"/>
      <c r="K245" s="16"/>
      <c r="L245" s="16"/>
      <c r="M245" s="16"/>
      <c r="N245" s="16"/>
      <c r="O245" s="16"/>
      <c r="P245" s="16"/>
      <c r="Q245" s="16"/>
      <c r="R245" s="16"/>
      <c r="S245" s="16"/>
      <c r="T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row>
    <row r="246" ht="15.75" customHeight="1">
      <c r="A246" s="73"/>
      <c r="B246" s="16"/>
      <c r="C246" s="67"/>
      <c r="D246" s="16"/>
      <c r="E246" s="16"/>
      <c r="F246" s="16"/>
      <c r="G246" s="16"/>
      <c r="H246" s="16"/>
      <c r="I246" s="16"/>
      <c r="J246" s="16"/>
      <c r="K246" s="16"/>
      <c r="L246" s="16"/>
      <c r="M246" s="16"/>
      <c r="N246" s="16"/>
      <c r="O246" s="16"/>
      <c r="P246" s="16"/>
      <c r="Q246" s="16"/>
      <c r="R246" s="16"/>
      <c r="S246" s="16"/>
      <c r="T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row>
    <row r="247" ht="15.75" customHeight="1">
      <c r="A247" s="73"/>
      <c r="B247" s="16"/>
      <c r="C247" s="67"/>
      <c r="D247" s="16"/>
      <c r="E247" s="16"/>
      <c r="F247" s="16"/>
      <c r="G247" s="16"/>
      <c r="H247" s="16"/>
      <c r="I247" s="16"/>
      <c r="J247" s="16"/>
      <c r="K247" s="16"/>
      <c r="L247" s="16"/>
      <c r="M247" s="16"/>
      <c r="N247" s="16"/>
      <c r="O247" s="16"/>
      <c r="P247" s="16"/>
      <c r="Q247" s="16"/>
      <c r="R247" s="16"/>
      <c r="S247" s="16"/>
      <c r="T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row>
    <row r="248" ht="15.75" customHeight="1">
      <c r="A248" s="73"/>
      <c r="B248" s="16"/>
      <c r="C248" s="67"/>
      <c r="D248" s="16"/>
      <c r="E248" s="16"/>
      <c r="F248" s="16"/>
      <c r="G248" s="16"/>
      <c r="H248" s="16"/>
      <c r="I248" s="16"/>
      <c r="J248" s="16"/>
      <c r="K248" s="16"/>
      <c r="L248" s="16"/>
      <c r="M248" s="16"/>
      <c r="N248" s="16"/>
      <c r="O248" s="16"/>
      <c r="P248" s="16"/>
      <c r="Q248" s="16"/>
      <c r="R248" s="16"/>
      <c r="S248" s="16"/>
      <c r="T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row>
    <row r="249" ht="15.75" customHeight="1">
      <c r="A249" s="73"/>
      <c r="B249" s="16"/>
      <c r="C249" s="67"/>
      <c r="D249" s="16"/>
      <c r="E249" s="16"/>
      <c r="F249" s="16"/>
      <c r="G249" s="16"/>
      <c r="H249" s="16"/>
      <c r="I249" s="16"/>
      <c r="J249" s="16"/>
      <c r="K249" s="16"/>
      <c r="L249" s="16"/>
      <c r="M249" s="16"/>
      <c r="N249" s="16"/>
      <c r="O249" s="16"/>
      <c r="P249" s="16"/>
      <c r="Q249" s="16"/>
      <c r="R249" s="16"/>
      <c r="S249" s="16"/>
      <c r="T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row>
    <row r="250" ht="15.75" customHeight="1">
      <c r="A250" s="73"/>
      <c r="B250" s="16"/>
      <c r="C250" s="67"/>
      <c r="D250" s="16"/>
      <c r="E250" s="16"/>
      <c r="F250" s="16"/>
      <c r="G250" s="16"/>
      <c r="H250" s="16"/>
      <c r="I250" s="16"/>
      <c r="J250" s="16"/>
      <c r="K250" s="16"/>
      <c r="L250" s="16"/>
      <c r="M250" s="16"/>
      <c r="N250" s="16"/>
      <c r="O250" s="16"/>
      <c r="P250" s="16"/>
      <c r="Q250" s="16"/>
      <c r="R250" s="16"/>
      <c r="S250" s="16"/>
      <c r="T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row>
    <row r="251" ht="15.75" customHeight="1">
      <c r="A251" s="73"/>
      <c r="B251" s="16"/>
      <c r="C251" s="67"/>
      <c r="D251" s="16"/>
      <c r="E251" s="16"/>
      <c r="F251" s="16"/>
      <c r="G251" s="16"/>
      <c r="H251" s="16"/>
      <c r="I251" s="16"/>
      <c r="J251" s="16"/>
      <c r="K251" s="16"/>
      <c r="L251" s="16"/>
      <c r="M251" s="16"/>
      <c r="N251" s="16"/>
      <c r="O251" s="16"/>
      <c r="P251" s="16"/>
      <c r="Q251" s="16"/>
      <c r="R251" s="16"/>
      <c r="S251" s="16"/>
      <c r="T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row>
    <row r="252" ht="15.75" customHeight="1">
      <c r="A252" s="73"/>
      <c r="B252" s="16"/>
      <c r="C252" s="67"/>
      <c r="D252" s="16"/>
      <c r="E252" s="16"/>
      <c r="F252" s="16"/>
      <c r="G252" s="16"/>
      <c r="H252" s="16"/>
      <c r="I252" s="16"/>
      <c r="J252" s="16"/>
      <c r="K252" s="16"/>
      <c r="L252" s="16"/>
      <c r="M252" s="16"/>
      <c r="N252" s="16"/>
      <c r="O252" s="16"/>
      <c r="P252" s="16"/>
      <c r="Q252" s="16"/>
      <c r="R252" s="16"/>
      <c r="S252" s="16"/>
      <c r="T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row>
    <row r="253" ht="15.75" customHeight="1">
      <c r="A253" s="73"/>
      <c r="B253" s="16"/>
      <c r="C253" s="67"/>
      <c r="D253" s="16"/>
      <c r="E253" s="16"/>
      <c r="F253" s="16"/>
      <c r="G253" s="16"/>
      <c r="H253" s="16"/>
      <c r="I253" s="16"/>
      <c r="J253" s="16"/>
      <c r="K253" s="16"/>
      <c r="L253" s="16"/>
      <c r="M253" s="16"/>
      <c r="N253" s="16"/>
      <c r="O253" s="16"/>
      <c r="P253" s="16"/>
      <c r="Q253" s="16"/>
      <c r="R253" s="16"/>
      <c r="S253" s="16"/>
      <c r="T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row>
    <row r="254" ht="15.75" customHeight="1">
      <c r="A254" s="73"/>
      <c r="B254" s="16"/>
      <c r="C254" s="67"/>
      <c r="D254" s="16"/>
      <c r="E254" s="16"/>
      <c r="F254" s="16"/>
      <c r="G254" s="16"/>
      <c r="H254" s="16"/>
      <c r="I254" s="16"/>
      <c r="J254" s="16"/>
      <c r="K254" s="16"/>
      <c r="L254" s="16"/>
      <c r="M254" s="16"/>
      <c r="N254" s="16"/>
      <c r="O254" s="16"/>
      <c r="P254" s="16"/>
      <c r="Q254" s="16"/>
      <c r="R254" s="16"/>
      <c r="S254" s="16"/>
      <c r="T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row>
    <row r="255" ht="15.75" customHeight="1">
      <c r="A255" s="73"/>
      <c r="B255" s="16"/>
      <c r="C255" s="67"/>
      <c r="D255" s="16"/>
      <c r="E255" s="16"/>
      <c r="F255" s="16"/>
      <c r="G255" s="16"/>
      <c r="H255" s="16"/>
      <c r="I255" s="16"/>
      <c r="J255" s="16"/>
      <c r="K255" s="16"/>
      <c r="L255" s="16"/>
      <c r="M255" s="16"/>
      <c r="N255" s="16"/>
      <c r="O255" s="16"/>
      <c r="P255" s="16"/>
      <c r="Q255" s="16"/>
      <c r="R255" s="16"/>
      <c r="S255" s="16"/>
      <c r="T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row>
    <row r="256" ht="15.75" customHeight="1">
      <c r="A256" s="73"/>
      <c r="B256" s="16"/>
      <c r="C256" s="67"/>
      <c r="D256" s="16"/>
      <c r="E256" s="16"/>
      <c r="F256" s="16"/>
      <c r="G256" s="16"/>
      <c r="H256" s="16"/>
      <c r="I256" s="16"/>
      <c r="J256" s="16"/>
      <c r="K256" s="16"/>
      <c r="L256" s="16"/>
      <c r="M256" s="16"/>
      <c r="N256" s="16"/>
      <c r="O256" s="16"/>
      <c r="P256" s="16"/>
      <c r="Q256" s="16"/>
      <c r="R256" s="16"/>
      <c r="S256" s="16"/>
      <c r="T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row>
    <row r="257" ht="15.75" customHeight="1">
      <c r="A257" s="73"/>
      <c r="B257" s="16"/>
      <c r="C257" s="67"/>
      <c r="D257" s="16"/>
      <c r="E257" s="16"/>
      <c r="F257" s="16"/>
      <c r="G257" s="16"/>
      <c r="H257" s="16"/>
      <c r="I257" s="16"/>
      <c r="J257" s="16"/>
      <c r="K257" s="16"/>
      <c r="L257" s="16"/>
      <c r="M257" s="16"/>
      <c r="N257" s="16"/>
      <c r="O257" s="16"/>
      <c r="P257" s="16"/>
      <c r="Q257" s="16"/>
      <c r="R257" s="16"/>
      <c r="S257" s="16"/>
      <c r="T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row>
    <row r="258" ht="15.75" customHeight="1">
      <c r="A258" s="73"/>
      <c r="B258" s="16"/>
      <c r="C258" s="67"/>
      <c r="D258" s="16"/>
      <c r="E258" s="16"/>
      <c r="F258" s="16"/>
      <c r="G258" s="16"/>
      <c r="H258" s="16"/>
      <c r="I258" s="16"/>
      <c r="J258" s="16"/>
      <c r="K258" s="16"/>
      <c r="L258" s="16"/>
      <c r="M258" s="16"/>
      <c r="N258" s="16"/>
      <c r="O258" s="16"/>
      <c r="P258" s="16"/>
      <c r="Q258" s="16"/>
      <c r="R258" s="16"/>
      <c r="S258" s="16"/>
      <c r="T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row>
    <row r="259" ht="15.75" customHeight="1">
      <c r="A259" s="73"/>
      <c r="B259" s="16"/>
      <c r="C259" s="67"/>
      <c r="D259" s="16"/>
      <c r="E259" s="16"/>
      <c r="F259" s="16"/>
      <c r="G259" s="16"/>
      <c r="H259" s="16"/>
      <c r="I259" s="16"/>
      <c r="J259" s="16"/>
      <c r="K259" s="16"/>
      <c r="L259" s="16"/>
      <c r="M259" s="16"/>
      <c r="N259" s="16"/>
      <c r="O259" s="16"/>
      <c r="P259" s="16"/>
      <c r="Q259" s="16"/>
      <c r="R259" s="16"/>
      <c r="S259" s="16"/>
      <c r="T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row>
    <row r="260" ht="15.75" customHeight="1">
      <c r="A260" s="73"/>
      <c r="B260" s="16"/>
      <c r="C260" s="67"/>
      <c r="D260" s="16"/>
      <c r="E260" s="16"/>
      <c r="F260" s="16"/>
      <c r="G260" s="16"/>
      <c r="H260" s="16"/>
      <c r="I260" s="16"/>
      <c r="J260" s="16"/>
      <c r="K260" s="16"/>
      <c r="L260" s="16"/>
      <c r="M260" s="16"/>
      <c r="N260" s="16"/>
      <c r="O260" s="16"/>
      <c r="P260" s="16"/>
      <c r="Q260" s="16"/>
      <c r="R260" s="16"/>
      <c r="S260" s="16"/>
      <c r="T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row>
    <row r="261" ht="15.75" customHeight="1">
      <c r="A261" s="73"/>
      <c r="B261" s="16"/>
      <c r="C261" s="67"/>
      <c r="D261" s="16"/>
      <c r="E261" s="16"/>
      <c r="F261" s="16"/>
      <c r="G261" s="16"/>
      <c r="H261" s="16"/>
      <c r="I261" s="16"/>
      <c r="J261" s="16"/>
      <c r="K261" s="16"/>
      <c r="L261" s="16"/>
      <c r="M261" s="16"/>
      <c r="N261" s="16"/>
      <c r="O261" s="16"/>
      <c r="P261" s="16"/>
      <c r="Q261" s="16"/>
      <c r="R261" s="16"/>
      <c r="S261" s="16"/>
      <c r="T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row>
    <row r="262" ht="15.75" customHeight="1">
      <c r="A262" s="73"/>
      <c r="B262" s="16"/>
      <c r="C262" s="67"/>
      <c r="D262" s="16"/>
      <c r="E262" s="16"/>
      <c r="F262" s="16"/>
      <c r="G262" s="16"/>
      <c r="H262" s="16"/>
      <c r="I262" s="16"/>
      <c r="J262" s="16"/>
      <c r="K262" s="16"/>
      <c r="L262" s="16"/>
      <c r="M262" s="16"/>
      <c r="N262" s="16"/>
      <c r="O262" s="16"/>
      <c r="P262" s="16"/>
      <c r="Q262" s="16"/>
      <c r="R262" s="16"/>
      <c r="S262" s="16"/>
      <c r="T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row>
    <row r="263" ht="15.75" customHeight="1">
      <c r="A263" s="73"/>
      <c r="B263" s="16"/>
      <c r="C263" s="67"/>
      <c r="D263" s="16"/>
      <c r="E263" s="16"/>
      <c r="F263" s="16"/>
      <c r="G263" s="16"/>
      <c r="H263" s="16"/>
      <c r="I263" s="16"/>
      <c r="J263" s="16"/>
      <c r="K263" s="16"/>
      <c r="L263" s="16"/>
      <c r="M263" s="16"/>
      <c r="N263" s="16"/>
      <c r="O263" s="16"/>
      <c r="P263" s="16"/>
      <c r="Q263" s="16"/>
      <c r="R263" s="16"/>
      <c r="S263" s="16"/>
      <c r="T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row>
    <row r="264" ht="15.75" customHeight="1">
      <c r="A264" s="73"/>
      <c r="B264" s="16"/>
      <c r="C264" s="67"/>
      <c r="D264" s="16"/>
      <c r="E264" s="16"/>
      <c r="F264" s="16"/>
      <c r="G264" s="16"/>
      <c r="H264" s="16"/>
      <c r="I264" s="16"/>
      <c r="J264" s="16"/>
      <c r="K264" s="16"/>
      <c r="L264" s="16"/>
      <c r="M264" s="16"/>
      <c r="N264" s="16"/>
      <c r="O264" s="16"/>
      <c r="P264" s="16"/>
      <c r="Q264" s="16"/>
      <c r="R264" s="16"/>
      <c r="S264" s="16"/>
      <c r="T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row>
    <row r="265" ht="15.75" customHeight="1">
      <c r="A265" s="73"/>
      <c r="B265" s="16"/>
      <c r="C265" s="67"/>
      <c r="D265" s="16"/>
      <c r="E265" s="16"/>
      <c r="F265" s="16"/>
      <c r="G265" s="16"/>
      <c r="H265" s="16"/>
      <c r="I265" s="16"/>
      <c r="J265" s="16"/>
      <c r="K265" s="16"/>
      <c r="L265" s="16"/>
      <c r="M265" s="16"/>
      <c r="N265" s="16"/>
      <c r="O265" s="16"/>
      <c r="P265" s="16"/>
      <c r="Q265" s="16"/>
      <c r="R265" s="16"/>
      <c r="S265" s="16"/>
      <c r="T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row>
    <row r="266" ht="15.75" customHeight="1">
      <c r="A266" s="73"/>
      <c r="B266" s="16"/>
      <c r="C266" s="67"/>
      <c r="D266" s="16"/>
      <c r="E266" s="16"/>
      <c r="F266" s="16"/>
      <c r="G266" s="16"/>
      <c r="H266" s="16"/>
      <c r="I266" s="16"/>
      <c r="J266" s="16"/>
      <c r="K266" s="16"/>
      <c r="L266" s="16"/>
      <c r="M266" s="16"/>
      <c r="N266" s="16"/>
      <c r="O266" s="16"/>
      <c r="P266" s="16"/>
      <c r="Q266" s="16"/>
      <c r="R266" s="16"/>
      <c r="S266" s="16"/>
      <c r="T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row>
    <row r="267" ht="15.75" customHeight="1">
      <c r="A267" s="73"/>
      <c r="B267" s="16"/>
      <c r="C267" s="67"/>
      <c r="D267" s="16"/>
      <c r="E267" s="16"/>
      <c r="F267" s="16"/>
      <c r="G267" s="16"/>
      <c r="H267" s="16"/>
      <c r="I267" s="16"/>
      <c r="J267" s="16"/>
      <c r="K267" s="16"/>
      <c r="L267" s="16"/>
      <c r="M267" s="16"/>
      <c r="N267" s="16"/>
      <c r="O267" s="16"/>
      <c r="P267" s="16"/>
      <c r="Q267" s="16"/>
      <c r="R267" s="16"/>
      <c r="S267" s="16"/>
      <c r="T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row>
    <row r="268" ht="15.75" customHeight="1">
      <c r="A268" s="73"/>
      <c r="B268" s="16"/>
      <c r="C268" s="67"/>
      <c r="D268" s="16"/>
      <c r="E268" s="16"/>
      <c r="F268" s="16"/>
      <c r="G268" s="16"/>
      <c r="H268" s="16"/>
      <c r="I268" s="16"/>
      <c r="J268" s="16"/>
      <c r="K268" s="16"/>
      <c r="L268" s="16"/>
      <c r="M268" s="16"/>
      <c r="N268" s="16"/>
      <c r="O268" s="16"/>
      <c r="P268" s="16"/>
      <c r="Q268" s="16"/>
      <c r="R268" s="16"/>
      <c r="S268" s="16"/>
      <c r="T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row>
    <row r="269" ht="15.75" customHeight="1">
      <c r="A269" s="73"/>
      <c r="B269" s="16"/>
      <c r="C269" s="67"/>
      <c r="D269" s="16"/>
      <c r="E269" s="16"/>
      <c r="F269" s="16"/>
      <c r="G269" s="16"/>
      <c r="H269" s="16"/>
      <c r="I269" s="16"/>
      <c r="J269" s="16"/>
      <c r="K269" s="16"/>
      <c r="L269" s="16"/>
      <c r="M269" s="16"/>
      <c r="N269" s="16"/>
      <c r="O269" s="16"/>
      <c r="P269" s="16"/>
      <c r="Q269" s="16"/>
      <c r="R269" s="16"/>
      <c r="S269" s="16"/>
      <c r="T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row>
    <row r="270" ht="15.75" customHeight="1">
      <c r="A270" s="73"/>
      <c r="B270" s="16"/>
      <c r="C270" s="67"/>
      <c r="D270" s="16"/>
      <c r="E270" s="16"/>
      <c r="F270" s="16"/>
      <c r="G270" s="16"/>
      <c r="H270" s="16"/>
      <c r="I270" s="16"/>
      <c r="J270" s="16"/>
      <c r="K270" s="16"/>
      <c r="L270" s="16"/>
      <c r="M270" s="16"/>
      <c r="N270" s="16"/>
      <c r="O270" s="16"/>
      <c r="P270" s="16"/>
      <c r="Q270" s="16"/>
      <c r="R270" s="16"/>
      <c r="S270" s="16"/>
      <c r="T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row>
    <row r="271" ht="15.75" customHeight="1">
      <c r="A271" s="73"/>
      <c r="B271" s="16"/>
      <c r="C271" s="67"/>
      <c r="D271" s="16"/>
      <c r="E271" s="16"/>
      <c r="F271" s="16"/>
      <c r="G271" s="16"/>
      <c r="H271" s="16"/>
      <c r="I271" s="16"/>
      <c r="J271" s="16"/>
      <c r="K271" s="16"/>
      <c r="L271" s="16"/>
      <c r="M271" s="16"/>
      <c r="N271" s="16"/>
      <c r="O271" s="16"/>
      <c r="P271" s="16"/>
      <c r="Q271" s="16"/>
      <c r="R271" s="16"/>
      <c r="S271" s="16"/>
      <c r="T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row>
    <row r="272" ht="15.75" customHeight="1">
      <c r="A272" s="73"/>
      <c r="B272" s="16"/>
      <c r="C272" s="67"/>
      <c r="D272" s="16"/>
      <c r="E272" s="16"/>
      <c r="F272" s="16"/>
      <c r="G272" s="16"/>
      <c r="H272" s="16"/>
      <c r="I272" s="16"/>
      <c r="J272" s="16"/>
      <c r="K272" s="16"/>
      <c r="L272" s="16"/>
      <c r="M272" s="16"/>
      <c r="N272" s="16"/>
      <c r="O272" s="16"/>
      <c r="P272" s="16"/>
      <c r="Q272" s="16"/>
      <c r="R272" s="16"/>
      <c r="S272" s="16"/>
      <c r="T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row>
    <row r="273" ht="15.75" customHeight="1">
      <c r="A273" s="73"/>
      <c r="B273" s="16"/>
      <c r="C273" s="67"/>
      <c r="D273" s="16"/>
      <c r="E273" s="16"/>
      <c r="F273" s="16"/>
      <c r="G273" s="16"/>
      <c r="H273" s="16"/>
      <c r="I273" s="16"/>
      <c r="J273" s="16"/>
      <c r="K273" s="16"/>
      <c r="L273" s="16"/>
      <c r="M273" s="16"/>
      <c r="N273" s="16"/>
      <c r="O273" s="16"/>
      <c r="P273" s="16"/>
      <c r="Q273" s="16"/>
      <c r="R273" s="16"/>
      <c r="S273" s="16"/>
      <c r="T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row>
    <row r="274" ht="15.75" customHeight="1">
      <c r="A274" s="73"/>
      <c r="B274" s="16"/>
      <c r="C274" s="67"/>
      <c r="D274" s="16"/>
      <c r="E274" s="16"/>
      <c r="F274" s="16"/>
      <c r="G274" s="16"/>
      <c r="H274" s="16"/>
      <c r="I274" s="16"/>
      <c r="J274" s="16"/>
      <c r="K274" s="16"/>
      <c r="L274" s="16"/>
      <c r="M274" s="16"/>
      <c r="N274" s="16"/>
      <c r="O274" s="16"/>
      <c r="P274" s="16"/>
      <c r="Q274" s="16"/>
      <c r="R274" s="16"/>
      <c r="S274" s="16"/>
      <c r="T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row>
    <row r="275" ht="15.75" customHeight="1">
      <c r="A275" s="73"/>
      <c r="B275" s="16"/>
      <c r="C275" s="67"/>
      <c r="D275" s="16"/>
      <c r="E275" s="16"/>
      <c r="F275" s="16"/>
      <c r="G275" s="16"/>
      <c r="H275" s="16"/>
      <c r="I275" s="16"/>
      <c r="J275" s="16"/>
      <c r="K275" s="16"/>
      <c r="L275" s="16"/>
      <c r="M275" s="16"/>
      <c r="N275" s="16"/>
      <c r="O275" s="16"/>
      <c r="P275" s="16"/>
      <c r="Q275" s="16"/>
      <c r="R275" s="16"/>
      <c r="S275" s="16"/>
      <c r="T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row>
    <row r="276" ht="15.75" customHeight="1">
      <c r="A276" s="73"/>
      <c r="B276" s="16"/>
      <c r="C276" s="67"/>
      <c r="D276" s="16"/>
      <c r="E276" s="16"/>
      <c r="F276" s="16"/>
      <c r="G276" s="16"/>
      <c r="H276" s="16"/>
      <c r="I276" s="16"/>
      <c r="J276" s="16"/>
      <c r="K276" s="16"/>
      <c r="L276" s="16"/>
      <c r="M276" s="16"/>
      <c r="N276" s="16"/>
      <c r="O276" s="16"/>
      <c r="P276" s="16"/>
      <c r="Q276" s="16"/>
      <c r="R276" s="16"/>
      <c r="S276" s="16"/>
      <c r="T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row>
    <row r="277" ht="15.75" customHeight="1">
      <c r="A277" s="73"/>
      <c r="B277" s="16"/>
      <c r="C277" s="67"/>
      <c r="D277" s="16"/>
      <c r="E277" s="16"/>
      <c r="F277" s="16"/>
      <c r="G277" s="16"/>
      <c r="H277" s="16"/>
      <c r="I277" s="16"/>
      <c r="J277" s="16"/>
      <c r="K277" s="16"/>
      <c r="L277" s="16"/>
      <c r="M277" s="16"/>
      <c r="N277" s="16"/>
      <c r="O277" s="16"/>
      <c r="P277" s="16"/>
      <c r="Q277" s="16"/>
      <c r="R277" s="16"/>
      <c r="S277" s="16"/>
      <c r="T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row>
    <row r="278" ht="15.75" customHeight="1">
      <c r="A278" s="73"/>
      <c r="B278" s="16"/>
      <c r="C278" s="67"/>
      <c r="D278" s="16"/>
      <c r="E278" s="16"/>
      <c r="F278" s="16"/>
      <c r="G278" s="16"/>
      <c r="H278" s="16"/>
      <c r="I278" s="16"/>
      <c r="J278" s="16"/>
      <c r="K278" s="16"/>
      <c r="L278" s="16"/>
      <c r="M278" s="16"/>
      <c r="N278" s="16"/>
      <c r="O278" s="16"/>
      <c r="P278" s="16"/>
      <c r="Q278" s="16"/>
      <c r="R278" s="16"/>
      <c r="S278" s="16"/>
      <c r="T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row>
    <row r="279" ht="15.75" customHeight="1">
      <c r="A279" s="73"/>
      <c r="B279" s="16"/>
      <c r="C279" s="67"/>
      <c r="D279" s="16"/>
      <c r="E279" s="16"/>
      <c r="F279" s="16"/>
      <c r="G279" s="16"/>
      <c r="H279" s="16"/>
      <c r="I279" s="16"/>
      <c r="J279" s="16"/>
      <c r="K279" s="16"/>
      <c r="L279" s="16"/>
      <c r="M279" s="16"/>
      <c r="N279" s="16"/>
      <c r="O279" s="16"/>
      <c r="P279" s="16"/>
      <c r="Q279" s="16"/>
      <c r="R279" s="16"/>
      <c r="S279" s="16"/>
      <c r="T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row>
    <row r="280" ht="15.75" customHeight="1">
      <c r="A280" s="73"/>
      <c r="B280" s="16"/>
      <c r="C280" s="67"/>
      <c r="D280" s="16"/>
      <c r="E280" s="16"/>
      <c r="F280" s="16"/>
      <c r="G280" s="16"/>
      <c r="H280" s="16"/>
      <c r="I280" s="16"/>
      <c r="J280" s="16"/>
      <c r="K280" s="16"/>
      <c r="L280" s="16"/>
      <c r="M280" s="16"/>
      <c r="N280" s="16"/>
      <c r="O280" s="16"/>
      <c r="P280" s="16"/>
      <c r="Q280" s="16"/>
      <c r="R280" s="16"/>
      <c r="S280" s="16"/>
      <c r="T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row>
    <row r="281" ht="15.75" customHeight="1">
      <c r="A281" s="73"/>
      <c r="B281" s="16"/>
      <c r="C281" s="67"/>
      <c r="D281" s="16"/>
      <c r="E281" s="16"/>
      <c r="F281" s="16"/>
      <c r="G281" s="16"/>
      <c r="H281" s="16"/>
      <c r="I281" s="16"/>
      <c r="J281" s="16"/>
      <c r="K281" s="16"/>
      <c r="L281" s="16"/>
      <c r="M281" s="16"/>
      <c r="N281" s="16"/>
      <c r="O281" s="16"/>
      <c r="P281" s="16"/>
      <c r="Q281" s="16"/>
      <c r="R281" s="16"/>
      <c r="S281" s="16"/>
      <c r="T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row>
    <row r="282" ht="15.75" customHeight="1">
      <c r="A282" s="73"/>
      <c r="B282" s="16"/>
      <c r="C282" s="67"/>
      <c r="D282" s="16"/>
      <c r="E282" s="16"/>
      <c r="F282" s="16"/>
      <c r="G282" s="16"/>
      <c r="H282" s="16"/>
      <c r="I282" s="16"/>
      <c r="J282" s="16"/>
      <c r="K282" s="16"/>
      <c r="L282" s="16"/>
      <c r="M282" s="16"/>
      <c r="N282" s="16"/>
      <c r="O282" s="16"/>
      <c r="P282" s="16"/>
      <c r="Q282" s="16"/>
      <c r="R282" s="16"/>
      <c r="S282" s="16"/>
      <c r="T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row>
    <row r="283" ht="15.75" customHeight="1">
      <c r="A283" s="73"/>
      <c r="B283" s="16"/>
      <c r="C283" s="67"/>
      <c r="D283" s="16"/>
      <c r="E283" s="16"/>
      <c r="F283" s="16"/>
      <c r="G283" s="16"/>
      <c r="H283" s="16"/>
      <c r="I283" s="16"/>
      <c r="J283" s="16"/>
      <c r="K283" s="16"/>
      <c r="L283" s="16"/>
      <c r="M283" s="16"/>
      <c r="N283" s="16"/>
      <c r="O283" s="16"/>
      <c r="P283" s="16"/>
      <c r="Q283" s="16"/>
      <c r="R283" s="16"/>
      <c r="S283" s="16"/>
      <c r="T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row>
    <row r="284" ht="15.75" customHeight="1">
      <c r="A284" s="73"/>
      <c r="B284" s="16"/>
      <c r="C284" s="67"/>
      <c r="D284" s="16"/>
      <c r="E284" s="16"/>
      <c r="F284" s="16"/>
      <c r="G284" s="16"/>
      <c r="H284" s="16"/>
      <c r="I284" s="16"/>
      <c r="J284" s="16"/>
      <c r="K284" s="16"/>
      <c r="L284" s="16"/>
      <c r="M284" s="16"/>
      <c r="N284" s="16"/>
      <c r="O284" s="16"/>
      <c r="P284" s="16"/>
      <c r="Q284" s="16"/>
      <c r="R284" s="16"/>
      <c r="S284" s="16"/>
      <c r="T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row>
    <row r="285" ht="15.75" customHeight="1">
      <c r="A285" s="73"/>
      <c r="B285" s="16"/>
      <c r="C285" s="67"/>
      <c r="D285" s="16"/>
      <c r="E285" s="16"/>
      <c r="F285" s="16"/>
      <c r="G285" s="16"/>
      <c r="H285" s="16"/>
      <c r="I285" s="16"/>
      <c r="J285" s="16"/>
      <c r="K285" s="16"/>
      <c r="L285" s="16"/>
      <c r="M285" s="16"/>
      <c r="N285" s="16"/>
      <c r="O285" s="16"/>
      <c r="P285" s="16"/>
      <c r="Q285" s="16"/>
      <c r="R285" s="16"/>
      <c r="S285" s="16"/>
      <c r="T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row>
    <row r="286" ht="15.75" customHeight="1">
      <c r="A286" s="73"/>
      <c r="B286" s="16"/>
      <c r="C286" s="67"/>
      <c r="D286" s="16"/>
      <c r="E286" s="16"/>
      <c r="F286" s="16"/>
      <c r="G286" s="16"/>
      <c r="H286" s="16"/>
      <c r="I286" s="16"/>
      <c r="J286" s="16"/>
      <c r="K286" s="16"/>
      <c r="L286" s="16"/>
      <c r="M286" s="16"/>
      <c r="N286" s="16"/>
      <c r="O286" s="16"/>
      <c r="P286" s="16"/>
      <c r="Q286" s="16"/>
      <c r="R286" s="16"/>
      <c r="S286" s="16"/>
      <c r="T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row>
    <row r="287" ht="15.75" customHeight="1">
      <c r="A287" s="73"/>
      <c r="B287" s="16"/>
      <c r="C287" s="67"/>
      <c r="D287" s="16"/>
      <c r="E287" s="16"/>
      <c r="F287" s="16"/>
      <c r="G287" s="16"/>
      <c r="H287" s="16"/>
      <c r="I287" s="16"/>
      <c r="J287" s="16"/>
      <c r="K287" s="16"/>
      <c r="L287" s="16"/>
      <c r="M287" s="16"/>
      <c r="N287" s="16"/>
      <c r="O287" s="16"/>
      <c r="P287" s="16"/>
      <c r="Q287" s="16"/>
      <c r="R287" s="16"/>
      <c r="S287" s="16"/>
      <c r="T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row>
    <row r="288" ht="15.75" customHeight="1">
      <c r="A288" s="73"/>
      <c r="B288" s="16"/>
      <c r="C288" s="67"/>
      <c r="D288" s="16"/>
      <c r="E288" s="16"/>
      <c r="F288" s="16"/>
      <c r="G288" s="16"/>
      <c r="H288" s="16"/>
      <c r="I288" s="16"/>
      <c r="J288" s="16"/>
      <c r="K288" s="16"/>
      <c r="L288" s="16"/>
      <c r="M288" s="16"/>
      <c r="N288" s="16"/>
      <c r="O288" s="16"/>
      <c r="P288" s="16"/>
      <c r="Q288" s="16"/>
      <c r="R288" s="16"/>
      <c r="S288" s="16"/>
      <c r="T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row>
    <row r="289" ht="15.75" customHeight="1">
      <c r="A289" s="73"/>
      <c r="B289" s="16"/>
      <c r="C289" s="67"/>
      <c r="D289" s="16"/>
      <c r="E289" s="16"/>
      <c r="F289" s="16"/>
      <c r="G289" s="16"/>
      <c r="H289" s="16"/>
      <c r="I289" s="16"/>
      <c r="J289" s="16"/>
      <c r="K289" s="16"/>
      <c r="L289" s="16"/>
      <c r="M289" s="16"/>
      <c r="N289" s="16"/>
      <c r="O289" s="16"/>
      <c r="P289" s="16"/>
      <c r="Q289" s="16"/>
      <c r="R289" s="16"/>
      <c r="S289" s="16"/>
      <c r="T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row>
    <row r="290" ht="15.75" customHeight="1">
      <c r="A290" s="73"/>
      <c r="B290" s="16"/>
      <c r="C290" s="67"/>
      <c r="D290" s="16"/>
      <c r="E290" s="16"/>
      <c r="F290" s="16"/>
      <c r="G290" s="16"/>
      <c r="H290" s="16"/>
      <c r="I290" s="16"/>
      <c r="J290" s="16"/>
      <c r="K290" s="16"/>
      <c r="L290" s="16"/>
      <c r="M290" s="16"/>
      <c r="N290" s="16"/>
      <c r="O290" s="16"/>
      <c r="P290" s="16"/>
      <c r="Q290" s="16"/>
      <c r="R290" s="16"/>
      <c r="S290" s="16"/>
      <c r="T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row>
    <row r="291" ht="15.75" customHeight="1">
      <c r="A291" s="73"/>
      <c r="B291" s="16"/>
      <c r="C291" s="67"/>
      <c r="D291" s="16"/>
      <c r="E291" s="16"/>
      <c r="F291" s="16"/>
      <c r="G291" s="16"/>
      <c r="H291" s="16"/>
      <c r="I291" s="16"/>
      <c r="J291" s="16"/>
      <c r="K291" s="16"/>
      <c r="L291" s="16"/>
      <c r="M291" s="16"/>
      <c r="N291" s="16"/>
      <c r="O291" s="16"/>
      <c r="P291" s="16"/>
      <c r="Q291" s="16"/>
      <c r="R291" s="16"/>
      <c r="S291" s="16"/>
      <c r="T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row>
    <row r="292" ht="15.75" customHeight="1">
      <c r="A292" s="73"/>
      <c r="B292" s="16"/>
      <c r="C292" s="67"/>
      <c r="D292" s="16"/>
      <c r="E292" s="16"/>
      <c r="F292" s="16"/>
      <c r="G292" s="16"/>
      <c r="H292" s="16"/>
      <c r="I292" s="16"/>
      <c r="J292" s="16"/>
      <c r="K292" s="16"/>
      <c r="L292" s="16"/>
      <c r="M292" s="16"/>
      <c r="N292" s="16"/>
      <c r="O292" s="16"/>
      <c r="P292" s="16"/>
      <c r="Q292" s="16"/>
      <c r="R292" s="16"/>
      <c r="S292" s="16"/>
      <c r="T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row>
    <row r="293" ht="15.75" customHeight="1">
      <c r="A293" s="73"/>
      <c r="B293" s="16"/>
      <c r="C293" s="67"/>
      <c r="D293" s="16"/>
      <c r="E293" s="16"/>
      <c r="F293" s="16"/>
      <c r="G293" s="16"/>
      <c r="H293" s="16"/>
      <c r="I293" s="16"/>
      <c r="J293" s="16"/>
      <c r="K293" s="16"/>
      <c r="L293" s="16"/>
      <c r="M293" s="16"/>
      <c r="N293" s="16"/>
      <c r="O293" s="16"/>
      <c r="P293" s="16"/>
      <c r="Q293" s="16"/>
      <c r="R293" s="16"/>
      <c r="S293" s="16"/>
      <c r="T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row>
    <row r="294" ht="15.75" customHeight="1">
      <c r="A294" s="73"/>
      <c r="B294" s="16"/>
      <c r="C294" s="67"/>
      <c r="D294" s="16"/>
      <c r="E294" s="16"/>
      <c r="F294" s="16"/>
      <c r="G294" s="16"/>
      <c r="H294" s="16"/>
      <c r="I294" s="16"/>
      <c r="J294" s="16"/>
      <c r="K294" s="16"/>
      <c r="L294" s="16"/>
      <c r="M294" s="16"/>
      <c r="N294" s="16"/>
      <c r="O294" s="16"/>
      <c r="P294" s="16"/>
      <c r="Q294" s="16"/>
      <c r="R294" s="16"/>
      <c r="S294" s="16"/>
      <c r="T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row>
    <row r="295" ht="15.75" customHeight="1">
      <c r="A295" s="73"/>
      <c r="B295" s="16"/>
      <c r="C295" s="67"/>
      <c r="D295" s="16"/>
      <c r="E295" s="16"/>
      <c r="F295" s="16"/>
      <c r="G295" s="16"/>
      <c r="H295" s="16"/>
      <c r="I295" s="16"/>
      <c r="J295" s="16"/>
      <c r="K295" s="16"/>
      <c r="L295" s="16"/>
      <c r="M295" s="16"/>
      <c r="N295" s="16"/>
      <c r="O295" s="16"/>
      <c r="P295" s="16"/>
      <c r="Q295" s="16"/>
      <c r="R295" s="16"/>
      <c r="S295" s="16"/>
      <c r="T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row>
    <row r="296" ht="15.75" customHeight="1">
      <c r="A296" s="73"/>
      <c r="B296" s="16"/>
      <c r="C296" s="67"/>
      <c r="D296" s="16"/>
      <c r="E296" s="16"/>
      <c r="F296" s="16"/>
      <c r="G296" s="16"/>
      <c r="H296" s="16"/>
      <c r="I296" s="16"/>
      <c r="J296" s="16"/>
      <c r="K296" s="16"/>
      <c r="L296" s="16"/>
      <c r="M296" s="16"/>
      <c r="N296" s="16"/>
      <c r="O296" s="16"/>
      <c r="P296" s="16"/>
      <c r="Q296" s="16"/>
      <c r="R296" s="16"/>
      <c r="S296" s="16"/>
      <c r="T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row>
    <row r="297" ht="15.75" customHeight="1">
      <c r="A297" s="73"/>
      <c r="B297" s="16"/>
      <c r="C297" s="67"/>
      <c r="D297" s="16"/>
      <c r="E297" s="16"/>
      <c r="F297" s="16"/>
      <c r="G297" s="16"/>
      <c r="H297" s="16"/>
      <c r="I297" s="16"/>
      <c r="J297" s="16"/>
      <c r="K297" s="16"/>
      <c r="L297" s="16"/>
      <c r="M297" s="16"/>
      <c r="N297" s="16"/>
      <c r="O297" s="16"/>
      <c r="P297" s="16"/>
      <c r="Q297" s="16"/>
      <c r="R297" s="16"/>
      <c r="S297" s="16"/>
      <c r="T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row>
    <row r="298" ht="15.75" customHeight="1">
      <c r="A298" s="73"/>
      <c r="B298" s="16"/>
      <c r="C298" s="67"/>
      <c r="D298" s="16"/>
      <c r="E298" s="16"/>
      <c r="F298" s="16"/>
      <c r="G298" s="16"/>
      <c r="H298" s="16"/>
      <c r="I298" s="16"/>
      <c r="J298" s="16"/>
      <c r="K298" s="16"/>
      <c r="L298" s="16"/>
      <c r="M298" s="16"/>
      <c r="N298" s="16"/>
      <c r="O298" s="16"/>
      <c r="P298" s="16"/>
      <c r="Q298" s="16"/>
      <c r="R298" s="16"/>
      <c r="S298" s="16"/>
      <c r="T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row>
    <row r="299" ht="15.75" customHeight="1">
      <c r="A299" s="73"/>
      <c r="B299" s="16"/>
      <c r="C299" s="67"/>
      <c r="D299" s="16"/>
      <c r="E299" s="16"/>
      <c r="F299" s="16"/>
      <c r="G299" s="16"/>
      <c r="H299" s="16"/>
      <c r="I299" s="16"/>
      <c r="J299" s="16"/>
      <c r="K299" s="16"/>
      <c r="L299" s="16"/>
      <c r="M299" s="16"/>
      <c r="N299" s="16"/>
      <c r="O299" s="16"/>
      <c r="P299" s="16"/>
      <c r="Q299" s="16"/>
      <c r="R299" s="16"/>
      <c r="S299" s="16"/>
      <c r="T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row>
    <row r="300" ht="15.75" customHeight="1">
      <c r="A300" s="73"/>
      <c r="B300" s="16"/>
      <c r="C300" s="67"/>
      <c r="D300" s="16"/>
      <c r="E300" s="16"/>
      <c r="F300" s="16"/>
      <c r="G300" s="16"/>
      <c r="H300" s="16"/>
      <c r="I300" s="16"/>
      <c r="J300" s="16"/>
      <c r="K300" s="16"/>
      <c r="L300" s="16"/>
      <c r="M300" s="16"/>
      <c r="N300" s="16"/>
      <c r="O300" s="16"/>
      <c r="P300" s="16"/>
      <c r="Q300" s="16"/>
      <c r="R300" s="16"/>
      <c r="S300" s="16"/>
      <c r="T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row>
    <row r="301" ht="15.75" customHeight="1">
      <c r="A301" s="73"/>
      <c r="B301" s="16"/>
      <c r="C301" s="67"/>
      <c r="D301" s="16"/>
      <c r="E301" s="16"/>
      <c r="F301" s="16"/>
      <c r="G301" s="16"/>
      <c r="H301" s="16"/>
      <c r="I301" s="16"/>
      <c r="J301" s="16"/>
      <c r="K301" s="16"/>
      <c r="L301" s="16"/>
      <c r="M301" s="16"/>
      <c r="N301" s="16"/>
      <c r="O301" s="16"/>
      <c r="P301" s="16"/>
      <c r="Q301" s="16"/>
      <c r="R301" s="16"/>
      <c r="S301" s="16"/>
      <c r="T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row>
    <row r="302" ht="15.75" customHeight="1">
      <c r="A302" s="73"/>
      <c r="B302" s="16"/>
      <c r="C302" s="67"/>
      <c r="D302" s="16"/>
      <c r="E302" s="16"/>
      <c r="F302" s="16"/>
      <c r="G302" s="16"/>
      <c r="H302" s="16"/>
      <c r="I302" s="16"/>
      <c r="J302" s="16"/>
      <c r="K302" s="16"/>
      <c r="L302" s="16"/>
      <c r="M302" s="16"/>
      <c r="N302" s="16"/>
      <c r="O302" s="16"/>
      <c r="P302" s="16"/>
      <c r="Q302" s="16"/>
      <c r="R302" s="16"/>
      <c r="S302" s="16"/>
      <c r="T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row>
    <row r="303" ht="15.75" customHeight="1">
      <c r="A303" s="73"/>
      <c r="B303" s="16"/>
      <c r="C303" s="67"/>
      <c r="D303" s="16"/>
      <c r="E303" s="16"/>
      <c r="F303" s="16"/>
      <c r="G303" s="16"/>
      <c r="H303" s="16"/>
      <c r="I303" s="16"/>
      <c r="J303" s="16"/>
      <c r="K303" s="16"/>
      <c r="L303" s="16"/>
      <c r="M303" s="16"/>
      <c r="N303" s="16"/>
      <c r="O303" s="16"/>
      <c r="P303" s="16"/>
      <c r="Q303" s="16"/>
      <c r="R303" s="16"/>
      <c r="S303" s="16"/>
      <c r="T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row>
    <row r="304" ht="15.75" customHeight="1">
      <c r="A304" s="73"/>
      <c r="B304" s="16"/>
      <c r="C304" s="67"/>
      <c r="D304" s="16"/>
      <c r="E304" s="16"/>
      <c r="F304" s="16"/>
      <c r="G304" s="16"/>
      <c r="H304" s="16"/>
      <c r="I304" s="16"/>
      <c r="J304" s="16"/>
      <c r="K304" s="16"/>
      <c r="L304" s="16"/>
      <c r="M304" s="16"/>
      <c r="N304" s="16"/>
      <c r="O304" s="16"/>
      <c r="P304" s="16"/>
      <c r="Q304" s="16"/>
      <c r="R304" s="16"/>
      <c r="S304" s="16"/>
      <c r="T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row>
    <row r="305" ht="15.75" customHeight="1">
      <c r="A305" s="73"/>
      <c r="B305" s="16"/>
      <c r="C305" s="67"/>
      <c r="D305" s="16"/>
      <c r="E305" s="16"/>
      <c r="F305" s="16"/>
      <c r="G305" s="16"/>
      <c r="H305" s="16"/>
      <c r="I305" s="16"/>
      <c r="J305" s="16"/>
      <c r="K305" s="16"/>
      <c r="L305" s="16"/>
      <c r="M305" s="16"/>
      <c r="N305" s="16"/>
      <c r="O305" s="16"/>
      <c r="P305" s="16"/>
      <c r="Q305" s="16"/>
      <c r="R305" s="16"/>
      <c r="S305" s="16"/>
      <c r="T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row>
    <row r="306" ht="15.75" customHeight="1">
      <c r="A306" s="73"/>
      <c r="B306" s="16"/>
      <c r="C306" s="67"/>
      <c r="D306" s="16"/>
      <c r="E306" s="16"/>
      <c r="F306" s="16"/>
      <c r="G306" s="16"/>
      <c r="H306" s="16"/>
      <c r="I306" s="16"/>
      <c r="J306" s="16"/>
      <c r="K306" s="16"/>
      <c r="L306" s="16"/>
      <c r="M306" s="16"/>
      <c r="N306" s="16"/>
      <c r="O306" s="16"/>
      <c r="P306" s="16"/>
      <c r="Q306" s="16"/>
      <c r="R306" s="16"/>
      <c r="S306" s="16"/>
      <c r="T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row>
    <row r="307" ht="15.75" customHeight="1">
      <c r="A307" s="73"/>
      <c r="B307" s="16"/>
      <c r="C307" s="67"/>
      <c r="D307" s="16"/>
      <c r="E307" s="16"/>
      <c r="F307" s="16"/>
      <c r="G307" s="16"/>
      <c r="H307" s="16"/>
      <c r="I307" s="16"/>
      <c r="J307" s="16"/>
      <c r="K307" s="16"/>
      <c r="L307" s="16"/>
      <c r="M307" s="16"/>
      <c r="N307" s="16"/>
      <c r="O307" s="16"/>
      <c r="P307" s="16"/>
      <c r="Q307" s="16"/>
      <c r="R307" s="16"/>
      <c r="S307" s="16"/>
      <c r="T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row>
    <row r="308" ht="15.75" customHeight="1">
      <c r="A308" s="73"/>
      <c r="B308" s="16"/>
      <c r="C308" s="67"/>
      <c r="D308" s="16"/>
      <c r="E308" s="16"/>
      <c r="F308" s="16"/>
      <c r="G308" s="16"/>
      <c r="H308" s="16"/>
      <c r="I308" s="16"/>
      <c r="J308" s="16"/>
      <c r="K308" s="16"/>
      <c r="L308" s="16"/>
      <c r="M308" s="16"/>
      <c r="N308" s="16"/>
      <c r="O308" s="16"/>
      <c r="P308" s="16"/>
      <c r="Q308" s="16"/>
      <c r="R308" s="16"/>
      <c r="S308" s="16"/>
      <c r="T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row>
    <row r="309" ht="15.75" customHeight="1">
      <c r="A309" s="73"/>
      <c r="B309" s="16"/>
      <c r="C309" s="67"/>
      <c r="D309" s="16"/>
      <c r="E309" s="16"/>
      <c r="F309" s="16"/>
      <c r="G309" s="16"/>
      <c r="H309" s="16"/>
      <c r="I309" s="16"/>
      <c r="J309" s="16"/>
      <c r="K309" s="16"/>
      <c r="L309" s="16"/>
      <c r="M309" s="16"/>
      <c r="N309" s="16"/>
      <c r="O309" s="16"/>
      <c r="P309" s="16"/>
      <c r="Q309" s="16"/>
      <c r="R309" s="16"/>
      <c r="S309" s="16"/>
      <c r="T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row>
    <row r="310" ht="15.75" customHeight="1">
      <c r="A310" s="73"/>
      <c r="B310" s="16"/>
      <c r="C310" s="67"/>
      <c r="D310" s="16"/>
      <c r="E310" s="16"/>
      <c r="F310" s="16"/>
      <c r="G310" s="16"/>
      <c r="H310" s="16"/>
      <c r="I310" s="16"/>
      <c r="J310" s="16"/>
      <c r="K310" s="16"/>
      <c r="L310" s="16"/>
      <c r="M310" s="16"/>
      <c r="N310" s="16"/>
      <c r="O310" s="16"/>
      <c r="P310" s="16"/>
      <c r="Q310" s="16"/>
      <c r="R310" s="16"/>
      <c r="S310" s="16"/>
      <c r="T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row>
    <row r="311" ht="15.75" customHeight="1">
      <c r="A311" s="73"/>
      <c r="B311" s="16"/>
      <c r="C311" s="67"/>
      <c r="D311" s="16"/>
      <c r="E311" s="16"/>
      <c r="F311" s="16"/>
      <c r="G311" s="16"/>
      <c r="H311" s="16"/>
      <c r="I311" s="16"/>
      <c r="J311" s="16"/>
      <c r="K311" s="16"/>
      <c r="L311" s="16"/>
      <c r="M311" s="16"/>
      <c r="N311" s="16"/>
      <c r="O311" s="16"/>
      <c r="P311" s="16"/>
      <c r="Q311" s="16"/>
      <c r="R311" s="16"/>
      <c r="S311" s="16"/>
      <c r="T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row>
    <row r="312" ht="15.75" customHeight="1">
      <c r="A312" s="73"/>
      <c r="B312" s="16"/>
      <c r="C312" s="67"/>
      <c r="D312" s="16"/>
      <c r="E312" s="16"/>
      <c r="F312" s="16"/>
      <c r="G312" s="16"/>
      <c r="H312" s="16"/>
      <c r="I312" s="16"/>
      <c r="J312" s="16"/>
      <c r="K312" s="16"/>
      <c r="L312" s="16"/>
      <c r="M312" s="16"/>
      <c r="N312" s="16"/>
      <c r="O312" s="16"/>
      <c r="P312" s="16"/>
      <c r="Q312" s="16"/>
      <c r="R312" s="16"/>
      <c r="S312" s="16"/>
      <c r="T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row>
    <row r="313" ht="15.75" customHeight="1">
      <c r="A313" s="73"/>
      <c r="B313" s="16"/>
      <c r="C313" s="67"/>
      <c r="D313" s="16"/>
      <c r="E313" s="16"/>
      <c r="F313" s="16"/>
      <c r="G313" s="16"/>
      <c r="H313" s="16"/>
      <c r="I313" s="16"/>
      <c r="J313" s="16"/>
      <c r="K313" s="16"/>
      <c r="L313" s="16"/>
      <c r="M313" s="16"/>
      <c r="N313" s="16"/>
      <c r="O313" s="16"/>
      <c r="P313" s="16"/>
      <c r="Q313" s="16"/>
      <c r="R313" s="16"/>
      <c r="S313" s="16"/>
      <c r="T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row>
    <row r="314" ht="15.75" customHeight="1">
      <c r="A314" s="73"/>
      <c r="B314" s="16"/>
      <c r="C314" s="67"/>
      <c r="D314" s="16"/>
      <c r="E314" s="16"/>
      <c r="F314" s="16"/>
      <c r="G314" s="16"/>
      <c r="H314" s="16"/>
      <c r="I314" s="16"/>
      <c r="J314" s="16"/>
      <c r="K314" s="16"/>
      <c r="L314" s="16"/>
      <c r="M314" s="16"/>
      <c r="N314" s="16"/>
      <c r="O314" s="16"/>
      <c r="P314" s="16"/>
      <c r="Q314" s="16"/>
      <c r="R314" s="16"/>
      <c r="S314" s="16"/>
      <c r="T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row>
    <row r="315" ht="15.75" customHeight="1">
      <c r="A315" s="73"/>
      <c r="B315" s="16"/>
      <c r="C315" s="67"/>
      <c r="D315" s="16"/>
      <c r="E315" s="16"/>
      <c r="F315" s="16"/>
      <c r="G315" s="16"/>
      <c r="H315" s="16"/>
      <c r="I315" s="16"/>
      <c r="J315" s="16"/>
      <c r="K315" s="16"/>
      <c r="L315" s="16"/>
      <c r="M315" s="16"/>
      <c r="N315" s="16"/>
      <c r="O315" s="16"/>
      <c r="P315" s="16"/>
      <c r="Q315" s="16"/>
      <c r="R315" s="16"/>
      <c r="S315" s="16"/>
      <c r="T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row>
    <row r="316" ht="15.75" customHeight="1">
      <c r="A316" s="73"/>
      <c r="B316" s="16"/>
      <c r="C316" s="67"/>
      <c r="D316" s="16"/>
      <c r="E316" s="16"/>
      <c r="F316" s="16"/>
      <c r="G316" s="16"/>
      <c r="H316" s="16"/>
      <c r="I316" s="16"/>
      <c r="J316" s="16"/>
      <c r="K316" s="16"/>
      <c r="L316" s="16"/>
      <c r="M316" s="16"/>
      <c r="N316" s="16"/>
      <c r="O316" s="16"/>
      <c r="P316" s="16"/>
      <c r="Q316" s="16"/>
      <c r="R316" s="16"/>
      <c r="S316" s="16"/>
      <c r="T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row>
    <row r="317" ht="15.75" customHeight="1">
      <c r="A317" s="73"/>
      <c r="B317" s="16"/>
      <c r="C317" s="67"/>
      <c r="D317" s="16"/>
      <c r="E317" s="16"/>
      <c r="F317" s="16"/>
      <c r="G317" s="16"/>
      <c r="H317" s="16"/>
      <c r="I317" s="16"/>
      <c r="J317" s="16"/>
      <c r="K317" s="16"/>
      <c r="L317" s="16"/>
      <c r="M317" s="16"/>
      <c r="N317" s="16"/>
      <c r="O317" s="16"/>
      <c r="P317" s="16"/>
      <c r="Q317" s="16"/>
      <c r="R317" s="16"/>
      <c r="S317" s="16"/>
      <c r="T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row>
    <row r="318" ht="15.75" customHeight="1">
      <c r="A318" s="73"/>
      <c r="B318" s="16"/>
      <c r="C318" s="67"/>
      <c r="D318" s="16"/>
      <c r="E318" s="16"/>
      <c r="F318" s="16"/>
      <c r="G318" s="16"/>
      <c r="H318" s="16"/>
      <c r="I318" s="16"/>
      <c r="J318" s="16"/>
      <c r="K318" s="16"/>
      <c r="L318" s="16"/>
      <c r="M318" s="16"/>
      <c r="N318" s="16"/>
      <c r="O318" s="16"/>
      <c r="P318" s="16"/>
      <c r="Q318" s="16"/>
      <c r="R318" s="16"/>
      <c r="S318" s="16"/>
      <c r="T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row>
    <row r="319" ht="15.75" customHeight="1">
      <c r="A319" s="73"/>
      <c r="B319" s="16"/>
      <c r="C319" s="67"/>
      <c r="D319" s="16"/>
      <c r="E319" s="16"/>
      <c r="F319" s="16"/>
      <c r="G319" s="16"/>
      <c r="H319" s="16"/>
      <c r="I319" s="16"/>
      <c r="J319" s="16"/>
      <c r="K319" s="16"/>
      <c r="L319" s="16"/>
      <c r="M319" s="16"/>
      <c r="N319" s="16"/>
      <c r="O319" s="16"/>
      <c r="P319" s="16"/>
      <c r="Q319" s="16"/>
      <c r="R319" s="16"/>
      <c r="S319" s="16"/>
      <c r="T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row>
    <row r="320" ht="15.75" customHeight="1">
      <c r="A320" s="73"/>
      <c r="B320" s="16"/>
      <c r="C320" s="67"/>
      <c r="D320" s="16"/>
      <c r="E320" s="16"/>
      <c r="F320" s="16"/>
      <c r="G320" s="16"/>
      <c r="H320" s="16"/>
      <c r="I320" s="16"/>
      <c r="J320" s="16"/>
      <c r="K320" s="16"/>
      <c r="L320" s="16"/>
      <c r="M320" s="16"/>
      <c r="N320" s="16"/>
      <c r="O320" s="16"/>
      <c r="P320" s="16"/>
      <c r="Q320" s="16"/>
      <c r="R320" s="16"/>
      <c r="S320" s="16"/>
      <c r="T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row>
    <row r="321" ht="15.75" customHeight="1">
      <c r="A321" s="73"/>
      <c r="B321" s="16"/>
      <c r="C321" s="67"/>
      <c r="D321" s="16"/>
      <c r="E321" s="16"/>
      <c r="F321" s="16"/>
      <c r="G321" s="16"/>
      <c r="H321" s="16"/>
      <c r="I321" s="16"/>
      <c r="J321" s="16"/>
      <c r="K321" s="16"/>
      <c r="L321" s="16"/>
      <c r="M321" s="16"/>
      <c r="N321" s="16"/>
      <c r="O321" s="16"/>
      <c r="P321" s="16"/>
      <c r="Q321" s="16"/>
      <c r="R321" s="16"/>
      <c r="S321" s="16"/>
      <c r="T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row>
    <row r="322" ht="15.75" customHeight="1">
      <c r="A322" s="73"/>
      <c r="B322" s="16"/>
      <c r="C322" s="67"/>
      <c r="D322" s="16"/>
      <c r="E322" s="16"/>
      <c r="F322" s="16"/>
      <c r="G322" s="16"/>
      <c r="H322" s="16"/>
      <c r="I322" s="16"/>
      <c r="J322" s="16"/>
      <c r="K322" s="16"/>
      <c r="L322" s="16"/>
      <c r="M322" s="16"/>
      <c r="N322" s="16"/>
      <c r="O322" s="16"/>
      <c r="P322" s="16"/>
      <c r="Q322" s="16"/>
      <c r="R322" s="16"/>
      <c r="S322" s="16"/>
      <c r="T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row>
    <row r="323" ht="15.75" customHeight="1">
      <c r="A323" s="73"/>
      <c r="B323" s="16"/>
      <c r="C323" s="67"/>
      <c r="D323" s="16"/>
      <c r="E323" s="16"/>
      <c r="F323" s="16"/>
      <c r="G323" s="16"/>
      <c r="H323" s="16"/>
      <c r="I323" s="16"/>
      <c r="J323" s="16"/>
      <c r="K323" s="16"/>
      <c r="L323" s="16"/>
      <c r="M323" s="16"/>
      <c r="N323" s="16"/>
      <c r="O323" s="16"/>
      <c r="P323" s="16"/>
      <c r="Q323" s="16"/>
      <c r="R323" s="16"/>
      <c r="S323" s="16"/>
      <c r="T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row>
    <row r="324" ht="15.75" customHeight="1">
      <c r="A324" s="73"/>
      <c r="B324" s="16"/>
      <c r="C324" s="67"/>
      <c r="D324" s="16"/>
      <c r="E324" s="16"/>
      <c r="F324" s="16"/>
      <c r="G324" s="16"/>
      <c r="H324" s="16"/>
      <c r="I324" s="16"/>
      <c r="J324" s="16"/>
      <c r="K324" s="16"/>
      <c r="L324" s="16"/>
      <c r="M324" s="16"/>
      <c r="N324" s="16"/>
      <c r="O324" s="16"/>
      <c r="P324" s="16"/>
      <c r="Q324" s="16"/>
      <c r="R324" s="16"/>
      <c r="S324" s="16"/>
      <c r="T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row>
    <row r="325" ht="15.75" customHeight="1">
      <c r="A325" s="73"/>
      <c r="B325" s="16"/>
      <c r="C325" s="67"/>
      <c r="D325" s="16"/>
      <c r="E325" s="16"/>
      <c r="F325" s="16"/>
      <c r="G325" s="16"/>
      <c r="H325" s="16"/>
      <c r="I325" s="16"/>
      <c r="J325" s="16"/>
      <c r="K325" s="16"/>
      <c r="L325" s="16"/>
      <c r="M325" s="16"/>
      <c r="N325" s="16"/>
      <c r="O325" s="16"/>
      <c r="P325" s="16"/>
      <c r="Q325" s="16"/>
      <c r="R325" s="16"/>
      <c r="S325" s="16"/>
      <c r="T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row>
    <row r="326" ht="15.75" customHeight="1">
      <c r="A326" s="73"/>
      <c r="B326" s="16"/>
      <c r="C326" s="67"/>
      <c r="D326" s="16"/>
      <c r="E326" s="16"/>
      <c r="F326" s="16"/>
      <c r="G326" s="16"/>
      <c r="H326" s="16"/>
      <c r="I326" s="16"/>
      <c r="J326" s="16"/>
      <c r="K326" s="16"/>
      <c r="L326" s="16"/>
      <c r="M326" s="16"/>
      <c r="N326" s="16"/>
      <c r="O326" s="16"/>
      <c r="P326" s="16"/>
      <c r="Q326" s="16"/>
      <c r="R326" s="16"/>
      <c r="S326" s="16"/>
      <c r="T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row>
    <row r="327" ht="15.75" customHeight="1">
      <c r="A327" s="73"/>
      <c r="B327" s="16"/>
      <c r="C327" s="67"/>
      <c r="D327" s="16"/>
      <c r="E327" s="16"/>
      <c r="F327" s="16"/>
      <c r="G327" s="16"/>
      <c r="H327" s="16"/>
      <c r="I327" s="16"/>
      <c r="J327" s="16"/>
      <c r="K327" s="16"/>
      <c r="L327" s="16"/>
      <c r="M327" s="16"/>
      <c r="N327" s="16"/>
      <c r="O327" s="16"/>
      <c r="P327" s="16"/>
      <c r="Q327" s="16"/>
      <c r="R327" s="16"/>
      <c r="S327" s="16"/>
      <c r="T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row>
    <row r="328" ht="15.75" customHeight="1">
      <c r="A328" s="73"/>
      <c r="B328" s="16"/>
      <c r="C328" s="67"/>
      <c r="D328" s="16"/>
      <c r="E328" s="16"/>
      <c r="F328" s="16"/>
      <c r="G328" s="16"/>
      <c r="H328" s="16"/>
      <c r="I328" s="16"/>
      <c r="J328" s="16"/>
      <c r="K328" s="16"/>
      <c r="L328" s="16"/>
      <c r="M328" s="16"/>
      <c r="N328" s="16"/>
      <c r="O328" s="16"/>
      <c r="P328" s="16"/>
      <c r="Q328" s="16"/>
      <c r="R328" s="16"/>
      <c r="S328" s="16"/>
      <c r="T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row>
    <row r="329" ht="15.75" customHeight="1">
      <c r="A329" s="73"/>
      <c r="B329" s="16"/>
      <c r="C329" s="67"/>
      <c r="D329" s="16"/>
      <c r="E329" s="16"/>
      <c r="F329" s="16"/>
      <c r="G329" s="16"/>
      <c r="H329" s="16"/>
      <c r="I329" s="16"/>
      <c r="J329" s="16"/>
      <c r="K329" s="16"/>
      <c r="L329" s="16"/>
      <c r="M329" s="16"/>
      <c r="N329" s="16"/>
      <c r="O329" s="16"/>
      <c r="P329" s="16"/>
      <c r="Q329" s="16"/>
      <c r="R329" s="16"/>
      <c r="S329" s="16"/>
      <c r="T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row>
    <row r="330" ht="15.75" customHeight="1">
      <c r="A330" s="73"/>
      <c r="B330" s="16"/>
      <c r="C330" s="67"/>
      <c r="D330" s="16"/>
      <c r="E330" s="16"/>
      <c r="F330" s="16"/>
      <c r="G330" s="16"/>
      <c r="H330" s="16"/>
      <c r="I330" s="16"/>
      <c r="J330" s="16"/>
      <c r="K330" s="16"/>
      <c r="L330" s="16"/>
      <c r="M330" s="16"/>
      <c r="N330" s="16"/>
      <c r="O330" s="16"/>
      <c r="P330" s="16"/>
      <c r="Q330" s="16"/>
      <c r="R330" s="16"/>
      <c r="S330" s="16"/>
      <c r="T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row>
    <row r="331" ht="15.75" customHeight="1">
      <c r="A331" s="73"/>
      <c r="B331" s="16"/>
      <c r="C331" s="67"/>
      <c r="D331" s="16"/>
      <c r="E331" s="16"/>
      <c r="F331" s="16"/>
      <c r="G331" s="16"/>
      <c r="H331" s="16"/>
      <c r="I331" s="16"/>
      <c r="J331" s="16"/>
      <c r="K331" s="16"/>
      <c r="L331" s="16"/>
      <c r="M331" s="16"/>
      <c r="N331" s="16"/>
      <c r="O331" s="16"/>
      <c r="P331" s="16"/>
      <c r="Q331" s="16"/>
      <c r="R331" s="16"/>
      <c r="S331" s="16"/>
      <c r="T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row>
    <row r="332" ht="15.75" customHeight="1">
      <c r="A332" s="73"/>
      <c r="B332" s="16"/>
      <c r="C332" s="67"/>
      <c r="D332" s="16"/>
      <c r="E332" s="16"/>
      <c r="F332" s="16"/>
      <c r="G332" s="16"/>
      <c r="H332" s="16"/>
      <c r="I332" s="16"/>
      <c r="J332" s="16"/>
      <c r="K332" s="16"/>
      <c r="L332" s="16"/>
      <c r="M332" s="16"/>
      <c r="N332" s="16"/>
      <c r="O332" s="16"/>
      <c r="P332" s="16"/>
      <c r="Q332" s="16"/>
      <c r="R332" s="16"/>
      <c r="S332" s="16"/>
      <c r="T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row>
    <row r="333" ht="15.75" customHeight="1">
      <c r="A333" s="73"/>
      <c r="B333" s="16"/>
      <c r="C333" s="67"/>
      <c r="D333" s="16"/>
      <c r="E333" s="16"/>
      <c r="F333" s="16"/>
      <c r="G333" s="16"/>
      <c r="H333" s="16"/>
      <c r="I333" s="16"/>
      <c r="J333" s="16"/>
      <c r="K333" s="16"/>
      <c r="L333" s="16"/>
      <c r="M333" s="16"/>
      <c r="N333" s="16"/>
      <c r="O333" s="16"/>
      <c r="P333" s="16"/>
      <c r="Q333" s="16"/>
      <c r="R333" s="16"/>
      <c r="S333" s="16"/>
      <c r="T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row>
    <row r="334" ht="15.75" customHeight="1">
      <c r="A334" s="73"/>
      <c r="B334" s="16"/>
      <c r="C334" s="67"/>
      <c r="D334" s="16"/>
      <c r="E334" s="16"/>
      <c r="F334" s="16"/>
      <c r="G334" s="16"/>
      <c r="H334" s="16"/>
      <c r="I334" s="16"/>
      <c r="J334" s="16"/>
      <c r="K334" s="16"/>
      <c r="L334" s="16"/>
      <c r="M334" s="16"/>
      <c r="N334" s="16"/>
      <c r="O334" s="16"/>
      <c r="P334" s="16"/>
      <c r="Q334" s="16"/>
      <c r="R334" s="16"/>
      <c r="S334" s="16"/>
      <c r="T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row>
    <row r="335" ht="15.75" customHeight="1">
      <c r="A335" s="73"/>
      <c r="B335" s="16"/>
      <c r="C335" s="67"/>
      <c r="D335" s="16"/>
      <c r="E335" s="16"/>
      <c r="F335" s="16"/>
      <c r="G335" s="16"/>
      <c r="H335" s="16"/>
      <c r="I335" s="16"/>
      <c r="J335" s="16"/>
      <c r="K335" s="16"/>
      <c r="L335" s="16"/>
      <c r="M335" s="16"/>
      <c r="N335" s="16"/>
      <c r="O335" s="16"/>
      <c r="P335" s="16"/>
      <c r="Q335" s="16"/>
      <c r="R335" s="16"/>
      <c r="S335" s="16"/>
      <c r="T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row>
    <row r="336" ht="15.75" customHeight="1">
      <c r="A336" s="73"/>
      <c r="B336" s="16"/>
      <c r="C336" s="67"/>
      <c r="D336" s="16"/>
      <c r="E336" s="16"/>
      <c r="F336" s="16"/>
      <c r="G336" s="16"/>
      <c r="H336" s="16"/>
      <c r="I336" s="16"/>
      <c r="J336" s="16"/>
      <c r="K336" s="16"/>
      <c r="L336" s="16"/>
      <c r="M336" s="16"/>
      <c r="N336" s="16"/>
      <c r="O336" s="16"/>
      <c r="P336" s="16"/>
      <c r="Q336" s="16"/>
      <c r="R336" s="16"/>
      <c r="S336" s="16"/>
      <c r="T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row>
    <row r="337" ht="15.75" customHeight="1">
      <c r="A337" s="73"/>
      <c r="B337" s="16"/>
      <c r="C337" s="67"/>
      <c r="D337" s="16"/>
      <c r="E337" s="16"/>
      <c r="F337" s="16"/>
      <c r="G337" s="16"/>
      <c r="H337" s="16"/>
      <c r="I337" s="16"/>
      <c r="J337" s="16"/>
      <c r="K337" s="16"/>
      <c r="L337" s="16"/>
      <c r="M337" s="16"/>
      <c r="N337" s="16"/>
      <c r="O337" s="16"/>
      <c r="P337" s="16"/>
      <c r="Q337" s="16"/>
      <c r="R337" s="16"/>
      <c r="S337" s="16"/>
      <c r="T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row>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BD$337"/>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9" width="16.5"/>
    <col customWidth="1" min="10" max="20" width="11.0"/>
    <col customWidth="1" min="21" max="21" width="8.0"/>
    <col customWidth="1" min="22" max="23" width="11.0"/>
    <col customWidth="1" min="24" max="24" width="9.25"/>
    <col customWidth="1" min="25" max="25" width="4.25"/>
    <col customWidth="1" min="26" max="26" width="25.38"/>
    <col customWidth="1" min="27" max="32" width="11.0"/>
    <col customWidth="1" min="33" max="33" width="25.38"/>
    <col customWidth="1" min="34" max="38" width="11.0"/>
    <col customWidth="1" min="39" max="39" width="25.38"/>
    <col customWidth="1" min="40" max="45" width="11.0"/>
    <col customWidth="1" min="46" max="46" width="25.38"/>
    <col customWidth="1" min="47" max="64" width="11.0"/>
  </cols>
  <sheetData>
    <row r="1" ht="15.75" customHeight="1">
      <c r="A1" s="63" t="s">
        <v>0</v>
      </c>
      <c r="B1" s="63" t="s">
        <v>1</v>
      </c>
      <c r="C1" s="77" t="s">
        <v>2</v>
      </c>
      <c r="D1" s="78" t="s">
        <v>3</v>
      </c>
      <c r="E1" s="79" t="s">
        <v>4</v>
      </c>
      <c r="F1" s="78" t="s">
        <v>5</v>
      </c>
      <c r="G1" s="80" t="s">
        <v>6</v>
      </c>
      <c r="H1" s="78" t="s">
        <v>7</v>
      </c>
      <c r="I1" s="81" t="s">
        <v>8</v>
      </c>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row>
    <row r="2" ht="15.75" customHeight="1">
      <c r="A2" s="51">
        <v>44663.550579953706</v>
      </c>
      <c r="B2" s="23" t="s">
        <v>9</v>
      </c>
      <c r="C2" s="52" t="s">
        <v>10</v>
      </c>
      <c r="D2" s="53" t="s">
        <v>11</v>
      </c>
      <c r="E2" s="82" t="s">
        <v>12</v>
      </c>
      <c r="F2" s="83" t="s">
        <v>13</v>
      </c>
      <c r="G2" s="84" t="s">
        <v>14</v>
      </c>
      <c r="H2" s="53" t="s">
        <v>15</v>
      </c>
      <c r="I2" s="53" t="s">
        <v>16</v>
      </c>
      <c r="J2" s="85" t="s">
        <v>17</v>
      </c>
      <c r="K2" s="86"/>
      <c r="L2" s="18"/>
      <c r="M2" s="87"/>
      <c r="N2" s="85" t="s">
        <v>18</v>
      </c>
      <c r="O2" s="86"/>
      <c r="P2" s="18"/>
      <c r="Q2" s="88"/>
      <c r="R2" s="89" t="s">
        <v>19</v>
      </c>
      <c r="S2" s="90"/>
      <c r="T2" s="90"/>
      <c r="U2" s="90"/>
      <c r="V2" s="89"/>
      <c r="W2" s="91"/>
      <c r="X2" s="91"/>
      <c r="Y2" s="92"/>
      <c r="Z2" s="93" t="s">
        <v>3</v>
      </c>
      <c r="AA2" s="22" t="s">
        <v>26</v>
      </c>
      <c r="AB2" s="94" t="s">
        <v>10</v>
      </c>
      <c r="AC2" s="94" t="s">
        <v>25</v>
      </c>
      <c r="AD2" s="91"/>
      <c r="AE2" s="95" t="s">
        <v>30</v>
      </c>
      <c r="AF2" s="96">
        <v>212.0</v>
      </c>
      <c r="AG2" s="93" t="s">
        <v>4</v>
      </c>
      <c r="AH2" s="93" t="s">
        <v>26</v>
      </c>
      <c r="AI2" s="97" t="s">
        <v>10</v>
      </c>
      <c r="AJ2" s="97" t="s">
        <v>25</v>
      </c>
      <c r="AK2" s="23"/>
      <c r="AL2" s="23"/>
      <c r="AM2" s="98" t="s">
        <v>5</v>
      </c>
      <c r="AN2" s="94" t="s">
        <v>26</v>
      </c>
      <c r="AO2" s="94" t="s">
        <v>10</v>
      </c>
      <c r="AP2" s="94" t="s">
        <v>25</v>
      </c>
      <c r="AQ2" s="91"/>
      <c r="AR2" s="91"/>
      <c r="AS2" s="92"/>
      <c r="AT2" s="63" t="s">
        <v>6</v>
      </c>
      <c r="AU2" s="99" t="s">
        <v>26</v>
      </c>
      <c r="AV2" s="94" t="s">
        <v>10</v>
      </c>
      <c r="AW2" s="94" t="s">
        <v>25</v>
      </c>
      <c r="AX2" s="23"/>
      <c r="AY2" s="23"/>
      <c r="AZ2" s="23"/>
      <c r="BA2" s="23"/>
      <c r="BB2" s="23"/>
      <c r="BC2" s="23"/>
      <c r="BD2" s="23"/>
      <c r="BE2" s="23"/>
      <c r="BF2" s="23"/>
      <c r="BG2" s="23"/>
      <c r="BH2" s="23"/>
      <c r="BI2" s="23"/>
      <c r="BJ2" s="23"/>
      <c r="BK2" s="23"/>
      <c r="BL2" s="23"/>
    </row>
    <row r="3" ht="15.75" customHeight="1">
      <c r="A3" s="51">
        <v>44663.723357615745</v>
      </c>
      <c r="B3" s="23" t="s">
        <v>21</v>
      </c>
      <c r="C3" s="52" t="s">
        <v>10</v>
      </c>
      <c r="D3" s="53" t="s">
        <v>22</v>
      </c>
      <c r="E3" s="82" t="s">
        <v>23</v>
      </c>
      <c r="F3" s="83" t="s">
        <v>13</v>
      </c>
      <c r="G3" s="84" t="s">
        <v>13</v>
      </c>
      <c r="H3" s="53" t="s">
        <v>15</v>
      </c>
      <c r="I3" s="53" t="s">
        <v>16</v>
      </c>
      <c r="J3" s="20" t="s">
        <v>21</v>
      </c>
      <c r="K3" s="20" t="s">
        <v>9</v>
      </c>
      <c r="L3" s="32" t="s">
        <v>35</v>
      </c>
      <c r="M3" s="100"/>
      <c r="N3" s="20" t="s">
        <v>10</v>
      </c>
      <c r="O3" s="20" t="s">
        <v>25</v>
      </c>
      <c r="P3" s="33" t="s">
        <v>36</v>
      </c>
      <c r="Q3" s="101"/>
      <c r="R3" s="23"/>
      <c r="S3" s="102" t="s">
        <v>15</v>
      </c>
      <c r="T3" s="92" t="s">
        <v>16</v>
      </c>
      <c r="U3" s="22" t="s">
        <v>24</v>
      </c>
      <c r="V3" s="23"/>
      <c r="W3" s="23"/>
      <c r="X3" s="23"/>
      <c r="Y3" s="103"/>
      <c r="Z3" s="104" t="s">
        <v>29</v>
      </c>
      <c r="AA3" s="105">
        <v>232.0</v>
      </c>
      <c r="AB3" s="22">
        <f>COUNTIFS(D2:D575,"*Sporta skolu vai klubu*",C2:C575,"13-17")</f>
        <v>184</v>
      </c>
      <c r="AC3" s="27">
        <f>COUNTIFS(D2:D575,"*Sporta skolu vai klubu*",C2:C575,"18-24")</f>
        <v>48</v>
      </c>
      <c r="AD3" s="23"/>
      <c r="AE3" s="95" t="s">
        <v>38</v>
      </c>
      <c r="AF3" s="106">
        <v>1.0</v>
      </c>
      <c r="AG3" s="107" t="s">
        <v>31</v>
      </c>
      <c r="AH3" s="108">
        <f t="shared" ref="AH3:AH7" si="1">AI3+AJ3</f>
        <v>147</v>
      </c>
      <c r="AI3" s="109">
        <f>COUNTIFS($E$2:$E$575,"*0*",$C$3:$C$576,"13-17")</f>
        <v>82</v>
      </c>
      <c r="AJ3" s="109">
        <f>COUNTIFS($E$2:$E$575,"*0*",$C$3:$C$576,"18-24")</f>
        <v>65</v>
      </c>
      <c r="AK3" s="23"/>
      <c r="AL3" s="23"/>
      <c r="AM3" s="110" t="s">
        <v>31</v>
      </c>
      <c r="AN3" s="27">
        <f t="shared" ref="AN3:AN8" si="2">AO3+AP3</f>
        <v>34</v>
      </c>
      <c r="AO3" s="27">
        <f>COUNTIFS(F2:F575,"0",C2:C575,"13-17")</f>
        <v>21</v>
      </c>
      <c r="AP3" s="22">
        <f>COUNTIFS(F2:F575,"0",C2:C575,"18-24")</f>
        <v>13</v>
      </c>
      <c r="AQ3" s="23"/>
      <c r="AR3" s="23"/>
      <c r="AS3" s="103"/>
      <c r="AT3" s="110" t="s">
        <v>31</v>
      </c>
      <c r="AU3" s="22">
        <f t="shared" ref="AU3:AU7" si="3">AV3+AW3</f>
        <v>43</v>
      </c>
      <c r="AV3" s="22">
        <f>COUNTIFS($G$2:$G$575,"*0*",$C$3:$C$576,"13-17")</f>
        <v>33</v>
      </c>
      <c r="AW3" s="22">
        <f>COUNTIFS($G$2:$G$575,"*0*",$C$3:$C$576,"18-24")</f>
        <v>10</v>
      </c>
      <c r="AX3" s="23"/>
      <c r="AY3" s="23"/>
      <c r="AZ3" s="23"/>
      <c r="BA3" s="23"/>
      <c r="BB3" s="23"/>
      <c r="BC3" s="23"/>
      <c r="BD3" s="23"/>
      <c r="BE3" s="23"/>
      <c r="BF3" s="23"/>
      <c r="BG3" s="23"/>
      <c r="BH3" s="23"/>
      <c r="BI3" s="23"/>
      <c r="BJ3" s="23"/>
      <c r="BK3" s="23"/>
      <c r="BL3" s="23"/>
    </row>
    <row r="4" ht="15.75" customHeight="1">
      <c r="A4" s="51">
        <v>44663.78903184028</v>
      </c>
      <c r="B4" s="23" t="s">
        <v>9</v>
      </c>
      <c r="C4" s="52" t="s">
        <v>10</v>
      </c>
      <c r="D4" s="53" t="s">
        <v>11</v>
      </c>
      <c r="E4" s="82" t="s">
        <v>12</v>
      </c>
      <c r="F4" s="82" t="s">
        <v>14</v>
      </c>
      <c r="G4" s="84" t="s">
        <v>13</v>
      </c>
      <c r="H4" s="53" t="s">
        <v>15</v>
      </c>
      <c r="I4" s="53" t="s">
        <v>16</v>
      </c>
      <c r="J4" s="20">
        <v>257.0</v>
      </c>
      <c r="K4" s="20">
        <v>282.0</v>
      </c>
      <c r="L4" s="20">
        <v>35.0</v>
      </c>
      <c r="M4" s="23"/>
      <c r="N4" s="20">
        <v>442.0</v>
      </c>
      <c r="O4" s="20">
        <v>132.0</v>
      </c>
      <c r="P4" s="111">
        <v>0.0</v>
      </c>
      <c r="Q4" s="6"/>
      <c r="R4" s="112" t="s">
        <v>28</v>
      </c>
      <c r="S4" s="22">
        <f>COUNTIF(H2:H575, "Jā")</f>
        <v>202</v>
      </c>
      <c r="T4" s="22">
        <f>COUNTIF(H2:H575, "Nē")</f>
        <v>231</v>
      </c>
      <c r="U4" s="27">
        <f>COUNTIF(H2:H575, "Nē, bet vēlētos uzzināt vairāk")</f>
        <v>141</v>
      </c>
      <c r="V4" s="23"/>
      <c r="W4" s="23"/>
      <c r="X4" s="23"/>
      <c r="Y4" s="103"/>
      <c r="Z4" s="104" t="s">
        <v>37</v>
      </c>
      <c r="AA4" s="105">
        <v>28.0</v>
      </c>
      <c r="AB4" s="27">
        <f>COUNTIFS(D2:D575,"*Skatuves mākslas pulciņu (teātra studija, teātra sports, u.c.)*",C2:C575,"13-17")</f>
        <v>23</v>
      </c>
      <c r="AC4" s="27">
        <f>COUNTIFS(D2:D575,"*Skatuves mākslas pulciņu (teātra studija, teātra sports, u.c.)*",C2:C575,"18-24")</f>
        <v>5</v>
      </c>
      <c r="AD4" s="23"/>
      <c r="AE4" s="23"/>
      <c r="AF4" s="103"/>
      <c r="AG4" s="107" t="s">
        <v>23</v>
      </c>
      <c r="AH4" s="108">
        <f t="shared" si="1"/>
        <v>119</v>
      </c>
      <c r="AI4" s="109">
        <f>COUNTIFS($E$2:$E$575,"*1-2*",$C$3:$C$576,"13-17")</f>
        <v>102</v>
      </c>
      <c r="AJ4" s="109">
        <f>COUNTIFS($E$2:$E$575,"*1-2*",$C$3:$C$576,"18-24")</f>
        <v>17</v>
      </c>
      <c r="AK4" s="23"/>
      <c r="AL4" s="23"/>
      <c r="AM4" s="110" t="s">
        <v>23</v>
      </c>
      <c r="AN4" s="27">
        <f t="shared" si="2"/>
        <v>125</v>
      </c>
      <c r="AO4" s="27">
        <f>COUNTIFS(F2:F575,"1-2",C2:C575,"13-17")</f>
        <v>97</v>
      </c>
      <c r="AP4" s="27">
        <f>COUNTIFS(F2:F575,"1-2",C2:C575,"18-24")</f>
        <v>28</v>
      </c>
      <c r="AQ4" s="23"/>
      <c r="AR4" s="23"/>
      <c r="AS4" s="103"/>
      <c r="AT4" s="110" t="s">
        <v>23</v>
      </c>
      <c r="AU4" s="22">
        <f t="shared" si="3"/>
        <v>95</v>
      </c>
      <c r="AV4" s="22">
        <f>COUNTIFS($G$2:$G$575,"*1-2*",$C$3:$C$576,"13-17")</f>
        <v>73</v>
      </c>
      <c r="AW4" s="22">
        <f>COUNTIFS($G$2:$G$575,"*1-2*",$C$3:$C$576,"18-24")</f>
        <v>22</v>
      </c>
      <c r="AX4" s="23"/>
      <c r="AY4" s="23"/>
      <c r="AZ4" s="23"/>
      <c r="BA4" s="23"/>
      <c r="BB4" s="23"/>
      <c r="BC4" s="23"/>
      <c r="BD4" s="23"/>
      <c r="BE4" s="23"/>
      <c r="BF4" s="23"/>
      <c r="BG4" s="23"/>
      <c r="BH4" s="23"/>
      <c r="BI4" s="23"/>
      <c r="BJ4" s="23"/>
      <c r="BK4" s="23"/>
      <c r="BL4" s="23"/>
    </row>
    <row r="5" ht="15.75" customHeight="1">
      <c r="A5" s="51">
        <v>44664.871103819445</v>
      </c>
      <c r="B5" s="23" t="s">
        <v>21</v>
      </c>
      <c r="C5" s="52" t="s">
        <v>10</v>
      </c>
      <c r="D5" s="53" t="s">
        <v>33</v>
      </c>
      <c r="E5" s="82" t="s">
        <v>34</v>
      </c>
      <c r="F5" s="83" t="s">
        <v>13</v>
      </c>
      <c r="G5" s="84" t="s">
        <v>13</v>
      </c>
      <c r="H5" s="53" t="s">
        <v>24</v>
      </c>
      <c r="I5" s="53" t="s">
        <v>15</v>
      </c>
      <c r="L5" s="23"/>
      <c r="M5" s="23"/>
      <c r="O5" s="23"/>
      <c r="P5" s="23"/>
      <c r="Q5" s="6"/>
      <c r="R5" s="112" t="s">
        <v>10</v>
      </c>
      <c r="S5" s="22">
        <f>COUNTIFS(H2:H575,"Jā",C2:C575,"13-17")</f>
        <v>173</v>
      </c>
      <c r="T5" s="22">
        <f>COUNTIFS(H2:H575,"Nē",C2:C575,"13-17")</f>
        <v>167</v>
      </c>
      <c r="U5" s="27">
        <f>COUNTIFS(H2:H575,"Nē, bet vēlētos uzzināt vairāk",C2:C575,"13-17")</f>
        <v>102</v>
      </c>
      <c r="V5" s="23"/>
      <c r="W5" s="23"/>
      <c r="X5" s="23"/>
      <c r="Y5" s="103"/>
      <c r="Z5" s="104" t="s">
        <v>40</v>
      </c>
      <c r="AA5" s="104">
        <v>86.0</v>
      </c>
      <c r="AB5" s="27">
        <f>COUNTIFS(D2:D575,"*Kori, ansambli , dejas*",C2:C575,"13-17")</f>
        <v>77</v>
      </c>
      <c r="AC5" s="27">
        <f>COUNTIFS(D2:D575,"*Kori, ansambli , dejas*",C2:C575,"18-24")</f>
        <v>9</v>
      </c>
      <c r="AG5" s="107" t="s">
        <v>34</v>
      </c>
      <c r="AH5" s="108">
        <f t="shared" si="1"/>
        <v>120</v>
      </c>
      <c r="AI5" s="109">
        <f>COUNTIFS($E$2:$E$575,"*2-4*",$C$3:$C$576,"13-17")</f>
        <v>95</v>
      </c>
      <c r="AJ5" s="109">
        <f>COUNTIFS($E$2:$E$575,"*2-4*",$C$3:$C$576,"18-24")</f>
        <v>25</v>
      </c>
      <c r="AK5" s="23"/>
      <c r="AL5" s="23"/>
      <c r="AM5" s="110" t="s">
        <v>34</v>
      </c>
      <c r="AN5" s="27">
        <f t="shared" si="2"/>
        <v>39</v>
      </c>
      <c r="AO5" s="27">
        <f>COUNTIFS(F2:F575,"2-4",C2:C575,"13-17")</f>
        <v>0</v>
      </c>
      <c r="AP5" s="27">
        <f>COUNTIFS(F2:F575,"2-4",C2:C575,"18-24")</f>
        <v>39</v>
      </c>
      <c r="AQ5" s="23"/>
      <c r="AR5" s="23"/>
      <c r="AS5" s="103"/>
      <c r="AT5" s="110" t="s">
        <v>41</v>
      </c>
      <c r="AU5" s="22">
        <f t="shared" si="3"/>
        <v>161</v>
      </c>
      <c r="AV5" s="22">
        <f>COUNTIFS($G$2:$G$575,"*3-4*",$C$3:$C$576,"13-17")</f>
        <v>128</v>
      </c>
      <c r="AW5" s="22">
        <f>COUNTIFS($G$2:$G$575,"*3-4*",$C$3:$C$576,"18-24")</f>
        <v>33</v>
      </c>
      <c r="AX5" s="23"/>
      <c r="AY5" s="23"/>
      <c r="AZ5" s="23"/>
      <c r="BA5" s="23"/>
      <c r="BB5" s="23"/>
      <c r="BC5" s="23"/>
      <c r="BD5" s="23"/>
      <c r="BE5" s="23"/>
      <c r="BF5" s="23"/>
      <c r="BG5" s="23"/>
      <c r="BH5" s="23"/>
      <c r="BI5" s="23"/>
      <c r="BJ5" s="23"/>
      <c r="BK5" s="23"/>
      <c r="BL5" s="23"/>
    </row>
    <row r="6" ht="15.75" customHeight="1">
      <c r="A6" s="51">
        <v>44670.46155940973</v>
      </c>
      <c r="B6" s="23" t="s">
        <v>9</v>
      </c>
      <c r="C6" s="52" t="s">
        <v>10</v>
      </c>
      <c r="D6" s="53" t="s">
        <v>40</v>
      </c>
      <c r="E6" s="82" t="s">
        <v>34</v>
      </c>
      <c r="F6" s="82" t="s">
        <v>41</v>
      </c>
      <c r="G6" s="84" t="s">
        <v>14</v>
      </c>
      <c r="H6" s="53" t="s">
        <v>15</v>
      </c>
      <c r="I6" s="53" t="s">
        <v>16</v>
      </c>
      <c r="L6" s="23"/>
      <c r="M6" s="23"/>
      <c r="O6" s="23"/>
      <c r="P6" s="23"/>
      <c r="Q6" s="6"/>
      <c r="R6" s="112" t="s">
        <v>25</v>
      </c>
      <c r="S6" s="22">
        <f>COUNTIFS(H2:H576,"Jā",C2:C576,"18-24")</f>
        <v>29</v>
      </c>
      <c r="T6" s="22">
        <f>COUNTIFS(H2:H576,"Nē",C2:C576,"18-24")</f>
        <v>64</v>
      </c>
      <c r="U6" s="27">
        <f>COUNTIFS(H2:H576,"Nē, bet vēlētos uzzināt vairāk",C2:C576,"18-24")</f>
        <v>39</v>
      </c>
      <c r="V6" s="23"/>
      <c r="W6" s="23"/>
      <c r="X6" s="23"/>
      <c r="Y6" s="103"/>
      <c r="Z6" s="113" t="s">
        <v>44</v>
      </c>
      <c r="AA6" s="104">
        <v>35.0</v>
      </c>
      <c r="AB6" s="27">
        <f>COUNTIFS(D2:D575,"*Spēļu sporta pulciņu (šahs, galda hokejs, e-sports, u.c.)*",C2:C575,"13-17")</f>
        <v>28</v>
      </c>
      <c r="AC6" s="27">
        <f>COUNTIFS(D2:D575,"*Spēļu sporta pulciņu (šahs, galda hokejs, e-sports, u.c.)*",C2:C575,"18-24")</f>
        <v>7</v>
      </c>
      <c r="AG6" s="107" t="s">
        <v>12</v>
      </c>
      <c r="AH6" s="108">
        <f t="shared" si="1"/>
        <v>65</v>
      </c>
      <c r="AI6" s="109">
        <f>COUNTIFS($E$2:$E$575,"*4-6*",$C$3:$C$576,"13-17")</f>
        <v>65</v>
      </c>
      <c r="AJ6" s="109">
        <f>COUNTIFS($E$2:$E$575,"*4-6*",$C$3:$C$576,"18-24")</f>
        <v>0</v>
      </c>
      <c r="AK6" s="23"/>
      <c r="AL6" s="23"/>
      <c r="AM6" s="110" t="s">
        <v>41</v>
      </c>
      <c r="AN6" s="27">
        <f t="shared" si="2"/>
        <v>141</v>
      </c>
      <c r="AO6" s="27">
        <f>COUNTIFS(F2:F575,"3-4",C2:C575,"13-17")</f>
        <v>141</v>
      </c>
      <c r="AP6" s="22">
        <f>COUNTIFS(F2:F575,"3-4",C2:C575,"18-24")</f>
        <v>0</v>
      </c>
      <c r="AQ6" s="23"/>
      <c r="AR6" s="23"/>
      <c r="AS6" s="103"/>
      <c r="AT6" s="110" t="s">
        <v>14</v>
      </c>
      <c r="AU6" s="22">
        <f t="shared" si="3"/>
        <v>110</v>
      </c>
      <c r="AV6" s="22">
        <f>COUNTIFS($G$2:$G$575,"*5-6*",$C$3:$C$576,"13-17")</f>
        <v>88</v>
      </c>
      <c r="AW6" s="22">
        <f>COUNTIFS($G$2:$G$575,"*5-6*",$C$3:$C$576,"18-24")</f>
        <v>22</v>
      </c>
      <c r="AX6" s="23"/>
      <c r="AY6" s="23"/>
      <c r="AZ6" s="23"/>
      <c r="BA6" s="23"/>
      <c r="BB6" s="23"/>
      <c r="BC6" s="23"/>
      <c r="BD6" s="23"/>
      <c r="BE6" s="23"/>
      <c r="BF6" s="23"/>
      <c r="BG6" s="23"/>
      <c r="BH6" s="23"/>
      <c r="BI6" s="23"/>
      <c r="BJ6" s="23"/>
      <c r="BK6" s="23"/>
      <c r="BL6" s="23"/>
    </row>
    <row r="7" ht="15.75" customHeight="1">
      <c r="A7" s="51">
        <v>44670.46519177083</v>
      </c>
      <c r="B7" s="23" t="s">
        <v>9</v>
      </c>
      <c r="C7" s="52" t="s">
        <v>10</v>
      </c>
      <c r="D7" s="53" t="s">
        <v>43</v>
      </c>
      <c r="E7" s="82" t="s">
        <v>12</v>
      </c>
      <c r="F7" s="83" t="s">
        <v>13</v>
      </c>
      <c r="G7" s="84" t="s">
        <v>41</v>
      </c>
      <c r="H7" s="53" t="s">
        <v>15</v>
      </c>
      <c r="I7" s="114" t="s">
        <v>15</v>
      </c>
      <c r="Q7" s="115"/>
      <c r="U7" s="23"/>
      <c r="V7" s="23"/>
      <c r="W7" s="23"/>
      <c r="X7" s="23"/>
      <c r="Y7" s="103"/>
      <c r="Z7" s="104" t="s">
        <v>46</v>
      </c>
      <c r="AA7" s="104">
        <v>18.0</v>
      </c>
      <c r="AB7" s="27">
        <f>COUNTIFS(D2:D575,"*Rokdarbu pulciņu (rotaslietu izgatavošanas dizaina studija, tekstīliju dizaina studija, u.c.)*",C2:C575,"13-17")</f>
        <v>15</v>
      </c>
      <c r="AC7" s="27">
        <f>COUNTIFS(D2:D575,"*Rokdarbu pulciņu (rotaslietu izgatavošanas dizaina studija, tekstīliju dizaina studija, u.c.)*",C2:C575,"18-24")</f>
        <v>3</v>
      </c>
      <c r="AD7" s="23"/>
      <c r="AE7" s="23"/>
      <c r="AF7" s="103"/>
      <c r="AG7" s="107" t="s">
        <v>13</v>
      </c>
      <c r="AH7" s="108">
        <f t="shared" si="1"/>
        <v>113</v>
      </c>
      <c r="AI7" s="109">
        <f>COUNTIFS($E$2:$E$575,"*7+*",$C$3:$C$576,"13-17")</f>
        <v>97</v>
      </c>
      <c r="AJ7" s="109">
        <f>COUNTIFS($E$2:$E$575,"*7+*",$C$3:$C$576,"18-24")</f>
        <v>16</v>
      </c>
      <c r="AK7" s="23"/>
      <c r="AL7" s="23"/>
      <c r="AM7" s="110" t="s">
        <v>14</v>
      </c>
      <c r="AN7" s="27">
        <f t="shared" si="2"/>
        <v>83</v>
      </c>
      <c r="AO7" s="27">
        <f>COUNTIFS(F2:F575,"5-6",C2:C575,"13-17")</f>
        <v>62</v>
      </c>
      <c r="AP7" s="22">
        <f>COUNTIFS(F2:F575,"5-6",C2:C575,"18-24")</f>
        <v>21</v>
      </c>
      <c r="AQ7" s="23"/>
      <c r="AR7" s="23"/>
      <c r="AS7" s="103"/>
      <c r="AT7" s="110" t="s">
        <v>13</v>
      </c>
      <c r="AU7" s="22">
        <f t="shared" si="3"/>
        <v>164</v>
      </c>
      <c r="AV7" s="22">
        <f>COUNTIFS($G$2:$G$575,"*7+*",$C$3:$C$576,"13-17")</f>
        <v>119</v>
      </c>
      <c r="AW7" s="22">
        <f>COUNTIFS($G$2:$G$575,"*7+*",$C$3:$C$576,"18-24")</f>
        <v>45</v>
      </c>
      <c r="AX7" s="23"/>
      <c r="AY7" s="23"/>
      <c r="AZ7" s="23"/>
      <c r="BA7" s="23"/>
      <c r="BB7" s="23"/>
      <c r="BC7" s="23"/>
      <c r="BD7" s="23"/>
      <c r="BE7" s="23"/>
      <c r="BF7" s="23"/>
      <c r="BG7" s="23"/>
      <c r="BH7" s="23"/>
      <c r="BI7" s="23"/>
      <c r="BJ7" s="23"/>
      <c r="BK7" s="23"/>
      <c r="BL7" s="23"/>
    </row>
    <row r="8" ht="15.75" customHeight="1">
      <c r="A8" s="51">
        <v>44670.485184375</v>
      </c>
      <c r="B8" s="23" t="s">
        <v>21</v>
      </c>
      <c r="C8" s="116" t="s">
        <v>10</v>
      </c>
      <c r="D8" s="53" t="s">
        <v>11</v>
      </c>
      <c r="E8" s="82" t="s">
        <v>12</v>
      </c>
      <c r="F8" s="82" t="s">
        <v>14</v>
      </c>
      <c r="G8" s="84" t="s">
        <v>23</v>
      </c>
      <c r="H8" s="53" t="s">
        <v>16</v>
      </c>
      <c r="I8" s="114" t="s">
        <v>16</v>
      </c>
      <c r="J8" s="117"/>
      <c r="K8" s="117"/>
      <c r="L8" s="118"/>
      <c r="M8" s="118"/>
      <c r="N8" s="118"/>
      <c r="O8" s="118"/>
      <c r="P8" s="118"/>
      <c r="Q8" s="118"/>
      <c r="R8" s="119" t="s">
        <v>2170</v>
      </c>
      <c r="S8" s="120">
        <f>(T4+U4)/(T4+S4+U4)</f>
        <v>0.6480836237</v>
      </c>
      <c r="T8" s="23"/>
      <c r="U8" s="23"/>
      <c r="V8" s="23"/>
      <c r="W8" s="23"/>
      <c r="X8" s="23"/>
      <c r="Y8" s="103"/>
      <c r="Z8" s="104" t="s">
        <v>48</v>
      </c>
      <c r="AA8" s="104">
        <v>28.0</v>
      </c>
      <c r="AB8" s="27">
        <f>COUNTIFS(D2:D575,"*Tehniskās jaunrades pulciņu (radioelektronikas laboratorija, tehniskā modelēšana, u.c.)*",C2:C575,"13-17")</f>
        <v>24</v>
      </c>
      <c r="AC8" s="27">
        <f>COUNTIFS(D2:D575,"*Tehniskās jaunrades pulciņu (radioelektronikas laboratorija, tehniskā modelēšana, u.c.)*",C2:C575,"18-24")</f>
        <v>4</v>
      </c>
      <c r="AD8" s="23"/>
      <c r="AE8" s="23"/>
      <c r="AF8" s="103"/>
      <c r="AG8" s="23"/>
      <c r="AH8" s="23"/>
      <c r="AI8" s="23"/>
      <c r="AJ8" s="23"/>
      <c r="AK8" s="23"/>
      <c r="AL8" s="23"/>
      <c r="AM8" s="110" t="s">
        <v>13</v>
      </c>
      <c r="AN8" s="27">
        <f t="shared" si="2"/>
        <v>152</v>
      </c>
      <c r="AO8" s="27">
        <f>COUNTIFS(F2:F575,"7+",C2:C575,"13-17")</f>
        <v>121</v>
      </c>
      <c r="AP8" s="22">
        <f>COUNTIFS(F2:F575,"7+",C2:C575,"18-24")</f>
        <v>31</v>
      </c>
      <c r="AQ8" s="23"/>
      <c r="AR8" s="23"/>
      <c r="AS8" s="103"/>
      <c r="AT8" s="110"/>
      <c r="AU8" s="22"/>
      <c r="AV8" s="22"/>
      <c r="AW8" s="22"/>
      <c r="AX8" s="23"/>
      <c r="AY8" s="23"/>
      <c r="AZ8" s="23"/>
      <c r="BA8" s="23"/>
      <c r="BB8" s="23"/>
      <c r="BC8" s="23"/>
      <c r="BD8" s="23"/>
      <c r="BE8" s="23"/>
      <c r="BF8" s="23"/>
      <c r="BG8" s="23"/>
      <c r="BH8" s="23"/>
      <c r="BI8" s="23"/>
      <c r="BJ8" s="23"/>
      <c r="BK8" s="23"/>
      <c r="BL8" s="23"/>
    </row>
    <row r="9" ht="15.75" customHeight="1">
      <c r="A9" s="51">
        <v>44670.569314837965</v>
      </c>
      <c r="B9" s="23" t="s">
        <v>21</v>
      </c>
      <c r="C9" s="52" t="s">
        <v>10</v>
      </c>
      <c r="D9" s="53" t="s">
        <v>11</v>
      </c>
      <c r="E9" s="82" t="s">
        <v>12</v>
      </c>
      <c r="F9" s="82" t="s">
        <v>41</v>
      </c>
      <c r="G9" s="121" t="s">
        <v>41</v>
      </c>
      <c r="H9" s="53" t="s">
        <v>15</v>
      </c>
      <c r="I9" s="114" t="s">
        <v>16</v>
      </c>
      <c r="R9" s="122"/>
      <c r="U9" s="23"/>
      <c r="W9" s="23"/>
      <c r="X9" s="23"/>
      <c r="Y9" s="103"/>
      <c r="Z9" s="104" t="s">
        <v>50</v>
      </c>
      <c r="AA9" s="104">
        <v>33.0</v>
      </c>
      <c r="AB9" s="27">
        <f>COUNTIFS(D2:D575,"*Mūzikas un Mākslas skola*",C2:C575,"13-17")</f>
        <v>32</v>
      </c>
      <c r="AC9" s="27">
        <f>COUNTIFS(D2:D575,"*Mūzikas un Mākslas skola*",C2:C575,"18-24")</f>
        <v>1</v>
      </c>
      <c r="AD9" s="23"/>
      <c r="AE9" s="23"/>
      <c r="AF9" s="103"/>
      <c r="AG9" s="23"/>
      <c r="AH9" s="23"/>
      <c r="AI9" s="23"/>
      <c r="AJ9" s="23"/>
      <c r="AK9" s="23"/>
      <c r="AL9" s="23"/>
      <c r="AM9" s="123"/>
      <c r="AN9" s="23"/>
      <c r="AO9" s="23"/>
      <c r="AP9" s="23"/>
      <c r="AQ9" s="23"/>
      <c r="AR9" s="23"/>
      <c r="AS9" s="103"/>
      <c r="AT9" s="23"/>
      <c r="AU9" s="23"/>
      <c r="AV9" s="23"/>
      <c r="AW9" s="23"/>
      <c r="AX9" s="23"/>
      <c r="AY9" s="23"/>
      <c r="AZ9" s="23"/>
      <c r="BA9" s="23"/>
      <c r="BB9" s="23"/>
      <c r="BC9" s="23"/>
      <c r="BD9" s="23"/>
      <c r="BE9" s="23"/>
      <c r="BF9" s="23"/>
      <c r="BG9" s="23"/>
      <c r="BH9" s="23"/>
      <c r="BI9" s="23"/>
      <c r="BJ9" s="23"/>
      <c r="BK9" s="23"/>
      <c r="BL9" s="23"/>
    </row>
    <row r="10" ht="15.75" customHeight="1">
      <c r="A10" s="51">
        <v>44670.57141056713</v>
      </c>
      <c r="B10" s="23" t="s">
        <v>9</v>
      </c>
      <c r="C10" s="52" t="s">
        <v>10</v>
      </c>
      <c r="D10" s="53" t="s">
        <v>11</v>
      </c>
      <c r="E10" s="82" t="s">
        <v>12</v>
      </c>
      <c r="F10" s="82" t="s">
        <v>14</v>
      </c>
      <c r="G10" s="121" t="s">
        <v>41</v>
      </c>
      <c r="H10" s="53" t="s">
        <v>24</v>
      </c>
      <c r="I10" s="114" t="s">
        <v>15</v>
      </c>
      <c r="J10" s="99"/>
      <c r="K10" s="99"/>
      <c r="L10" s="99"/>
      <c r="M10" s="99"/>
      <c r="N10" s="99"/>
      <c r="O10" s="99"/>
      <c r="P10" s="99"/>
      <c r="Q10" s="99"/>
      <c r="R10" s="124" t="s">
        <v>2171</v>
      </c>
      <c r="S10" s="125">
        <f>S5/S4</f>
        <v>0.8564356436</v>
      </c>
      <c r="T10" s="99" t="s">
        <v>2172</v>
      </c>
      <c r="U10" s="126" t="s">
        <v>2173</v>
      </c>
      <c r="V10" s="127" t="s">
        <v>2174</v>
      </c>
      <c r="W10" s="128">
        <f>T5/T4</f>
        <v>0.7229437229</v>
      </c>
      <c r="X10" s="127" t="s">
        <v>2172</v>
      </c>
      <c r="Y10" s="129" t="s">
        <v>2175</v>
      </c>
      <c r="Z10" s="104" t="s">
        <v>52</v>
      </c>
      <c r="AA10" s="104">
        <v>6.0</v>
      </c>
      <c r="AB10" s="27">
        <f>COUNTIFS(D2:D575,"*Foto klubu*",C2:C575,"13-17")</f>
        <v>1</v>
      </c>
      <c r="AC10" s="27">
        <f>COUNTIFS(D2:D575,"*Foto klubu*",C2:C575,"18-24")</f>
        <v>5</v>
      </c>
      <c r="AD10" s="23"/>
      <c r="AE10" s="23"/>
      <c r="AF10" s="103"/>
      <c r="AG10" s="23"/>
      <c r="AH10" s="23"/>
      <c r="AI10" s="23"/>
      <c r="AJ10" s="23"/>
      <c r="AK10" s="23"/>
      <c r="AL10" s="23"/>
      <c r="AM10" s="130"/>
      <c r="AN10" s="131"/>
      <c r="AO10" s="131"/>
      <c r="AP10" s="131"/>
      <c r="AQ10" s="131"/>
      <c r="AR10" s="131"/>
      <c r="AS10" s="132"/>
      <c r="AT10" s="23"/>
      <c r="AU10" s="23"/>
      <c r="AV10" s="23"/>
      <c r="AW10" s="23"/>
      <c r="AX10" s="23"/>
      <c r="AY10" s="23"/>
      <c r="AZ10" s="23"/>
      <c r="BA10" s="23"/>
      <c r="BB10" s="23"/>
      <c r="BC10" s="23"/>
      <c r="BD10" s="23"/>
      <c r="BE10" s="23"/>
      <c r="BF10" s="23"/>
      <c r="BG10" s="23"/>
      <c r="BH10" s="23"/>
      <c r="BI10" s="23"/>
      <c r="BJ10" s="23"/>
      <c r="BK10" s="23"/>
      <c r="BL10" s="23"/>
    </row>
    <row r="11" ht="15.75" customHeight="1">
      <c r="A11" s="51">
        <v>44670.618936307874</v>
      </c>
      <c r="B11" s="23" t="s">
        <v>21</v>
      </c>
      <c r="C11" s="52" t="s">
        <v>10</v>
      </c>
      <c r="D11" s="53" t="s">
        <v>11</v>
      </c>
      <c r="E11" s="82" t="s">
        <v>34</v>
      </c>
      <c r="F11" s="83" t="s">
        <v>13</v>
      </c>
      <c r="G11" s="121" t="s">
        <v>14</v>
      </c>
      <c r="H11" s="53" t="s">
        <v>16</v>
      </c>
      <c r="I11" s="114" t="s">
        <v>16</v>
      </c>
      <c r="J11" s="99"/>
      <c r="K11" s="99"/>
      <c r="L11" s="99"/>
      <c r="M11" s="99"/>
      <c r="N11" s="99"/>
      <c r="O11" s="99"/>
      <c r="P11" s="99"/>
      <c r="Q11" s="99"/>
      <c r="R11" s="133" t="s">
        <v>2171</v>
      </c>
      <c r="S11" s="134">
        <f>S6/S4</f>
        <v>0.1435643564</v>
      </c>
      <c r="T11" s="135" t="s">
        <v>2176</v>
      </c>
      <c r="U11" s="136"/>
      <c r="V11" s="137" t="s">
        <v>2174</v>
      </c>
      <c r="W11" s="138">
        <f>T6/T4</f>
        <v>0.2770562771</v>
      </c>
      <c r="X11" s="137" t="s">
        <v>2176</v>
      </c>
      <c r="Y11" s="139"/>
      <c r="Z11" s="104" t="s">
        <v>53</v>
      </c>
      <c r="AA11" s="104">
        <v>2.0</v>
      </c>
      <c r="AB11" s="27">
        <f>COUNTIFS(D2:D575,"*Kulinārijas pulciņš*",C2:C575,"13-17")</f>
        <v>2</v>
      </c>
      <c r="AC11" s="27">
        <f>COUNTIFS(D2:D575,"*Kulinārijas pulciņš*",C2:C575,"18-24")</f>
        <v>0</v>
      </c>
      <c r="AD11" s="131"/>
      <c r="AE11" s="131"/>
      <c r="AF11" s="132"/>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row>
    <row r="12" ht="15.75" customHeight="1">
      <c r="A12" s="51">
        <v>44658.25940668982</v>
      </c>
      <c r="B12" s="23" t="s">
        <v>9</v>
      </c>
      <c r="C12" s="52" t="s">
        <v>10</v>
      </c>
      <c r="D12" s="53" t="s">
        <v>30</v>
      </c>
      <c r="E12" s="82" t="s">
        <v>23</v>
      </c>
      <c r="F12" s="82" t="s">
        <v>23</v>
      </c>
      <c r="G12" s="121" t="s">
        <v>14</v>
      </c>
      <c r="H12" s="53" t="s">
        <v>15</v>
      </c>
      <c r="I12" s="114" t="s">
        <v>15</v>
      </c>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row>
    <row r="13" ht="15.75" customHeight="1">
      <c r="A13" s="51">
        <v>44658.310506168986</v>
      </c>
      <c r="B13" s="23" t="s">
        <v>9</v>
      </c>
      <c r="C13" s="52" t="s">
        <v>10</v>
      </c>
      <c r="D13" s="53" t="s">
        <v>11</v>
      </c>
      <c r="E13" s="83" t="s">
        <v>31</v>
      </c>
      <c r="F13" s="82" t="s">
        <v>23</v>
      </c>
      <c r="G13" s="84" t="s">
        <v>13</v>
      </c>
      <c r="H13" s="53" t="s">
        <v>24</v>
      </c>
      <c r="I13" s="114" t="s">
        <v>15</v>
      </c>
      <c r="J13" s="23"/>
      <c r="K13" s="23"/>
      <c r="L13" s="23"/>
      <c r="M13" s="23"/>
      <c r="N13" s="23"/>
      <c r="O13" s="23"/>
      <c r="P13" s="23"/>
      <c r="Q13" s="23"/>
      <c r="R13" s="23"/>
      <c r="S13" s="23"/>
      <c r="T13" s="23"/>
      <c r="U13" s="23"/>
      <c r="V13" s="23"/>
      <c r="W13" s="23"/>
      <c r="X13" s="23"/>
      <c r="Y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row>
    <row r="14" ht="15.75" customHeight="1">
      <c r="A14" s="51">
        <v>44663.58431709491</v>
      </c>
      <c r="B14" s="23" t="s">
        <v>21</v>
      </c>
      <c r="C14" s="52" t="s">
        <v>10</v>
      </c>
      <c r="D14" s="53" t="s">
        <v>50</v>
      </c>
      <c r="E14" s="82" t="s">
        <v>12</v>
      </c>
      <c r="F14" s="82" t="s">
        <v>23</v>
      </c>
      <c r="G14" s="121" t="s">
        <v>23</v>
      </c>
      <c r="H14" s="53" t="s">
        <v>24</v>
      </c>
      <c r="I14" s="114" t="s">
        <v>16</v>
      </c>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row>
    <row r="15" ht="15.75" customHeight="1">
      <c r="A15" s="51">
        <v>44670.5745840625</v>
      </c>
      <c r="B15" s="23" t="s">
        <v>21</v>
      </c>
      <c r="C15" s="116" t="s">
        <v>10</v>
      </c>
      <c r="D15" s="53" t="s">
        <v>30</v>
      </c>
      <c r="E15" s="82" t="s">
        <v>23</v>
      </c>
      <c r="F15" s="82" t="s">
        <v>23</v>
      </c>
      <c r="G15" s="121" t="s">
        <v>41</v>
      </c>
      <c r="H15" s="53" t="s">
        <v>16</v>
      </c>
      <c r="I15" s="114" t="s">
        <v>15</v>
      </c>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row>
    <row r="16" ht="15.75" customHeight="1">
      <c r="A16" s="51">
        <v>44670.57561020833</v>
      </c>
      <c r="B16" s="23" t="s">
        <v>9</v>
      </c>
      <c r="C16" s="52" t="s">
        <v>10</v>
      </c>
      <c r="D16" s="53" t="s">
        <v>40</v>
      </c>
      <c r="E16" s="83" t="s">
        <v>13</v>
      </c>
      <c r="F16" s="83" t="s">
        <v>13</v>
      </c>
      <c r="G16" s="84" t="s">
        <v>13</v>
      </c>
      <c r="H16" s="53" t="s">
        <v>15</v>
      </c>
      <c r="I16" s="114" t="s">
        <v>16</v>
      </c>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row>
    <row r="17" ht="15.75" customHeight="1">
      <c r="A17" s="51">
        <v>44670.577911064815</v>
      </c>
      <c r="B17" s="23" t="s">
        <v>21</v>
      </c>
      <c r="C17" s="52" t="s">
        <v>10</v>
      </c>
      <c r="D17" s="53" t="s">
        <v>54</v>
      </c>
      <c r="E17" s="82" t="s">
        <v>12</v>
      </c>
      <c r="F17" s="82" t="s">
        <v>41</v>
      </c>
      <c r="G17" s="84" t="s">
        <v>31</v>
      </c>
      <c r="H17" s="53" t="s">
        <v>15</v>
      </c>
      <c r="I17" s="114" t="s">
        <v>15</v>
      </c>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row>
    <row r="18" ht="15.75" customHeight="1">
      <c r="A18" s="51">
        <v>44670.58989456018</v>
      </c>
      <c r="B18" s="23" t="s">
        <v>21</v>
      </c>
      <c r="C18" s="52" t="s">
        <v>10</v>
      </c>
      <c r="D18" s="53" t="s">
        <v>50</v>
      </c>
      <c r="E18" s="83" t="s">
        <v>13</v>
      </c>
      <c r="F18" s="83" t="s">
        <v>13</v>
      </c>
      <c r="G18" s="121" t="s">
        <v>41</v>
      </c>
      <c r="H18" s="53" t="s">
        <v>15</v>
      </c>
      <c r="I18" s="114" t="s">
        <v>16</v>
      </c>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row>
    <row r="19" ht="15.75" customHeight="1">
      <c r="A19" s="51">
        <v>44671.31330384259</v>
      </c>
      <c r="B19" s="23" t="s">
        <v>21</v>
      </c>
      <c r="C19" s="52" t="s">
        <v>10</v>
      </c>
      <c r="D19" s="53" t="s">
        <v>44</v>
      </c>
      <c r="E19" s="83" t="s">
        <v>13</v>
      </c>
      <c r="F19" s="82" t="s">
        <v>41</v>
      </c>
      <c r="G19" s="121" t="s">
        <v>41</v>
      </c>
      <c r="H19" s="53" t="s">
        <v>16</v>
      </c>
      <c r="I19" s="114" t="s">
        <v>16</v>
      </c>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row>
    <row r="20" ht="15.75" customHeight="1">
      <c r="A20" s="51">
        <v>44671.3145614699</v>
      </c>
      <c r="B20" s="23" t="s">
        <v>9</v>
      </c>
      <c r="C20" s="52" t="s">
        <v>10</v>
      </c>
      <c r="D20" s="53" t="s">
        <v>46</v>
      </c>
      <c r="E20" s="83" t="s">
        <v>13</v>
      </c>
      <c r="F20" s="82" t="s">
        <v>41</v>
      </c>
      <c r="G20" s="84" t="s">
        <v>13</v>
      </c>
      <c r="H20" s="53" t="s">
        <v>15</v>
      </c>
      <c r="I20" s="114" t="s">
        <v>15</v>
      </c>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row>
    <row r="21" ht="15.75" customHeight="1">
      <c r="A21" s="51">
        <v>44671.31619315972</v>
      </c>
      <c r="B21" s="23" t="s">
        <v>21</v>
      </c>
      <c r="C21" s="52" t="s">
        <v>10</v>
      </c>
      <c r="D21" s="53" t="s">
        <v>11</v>
      </c>
      <c r="E21" s="83" t="s">
        <v>13</v>
      </c>
      <c r="F21" s="83" t="s">
        <v>13</v>
      </c>
      <c r="G21" s="84" t="s">
        <v>13</v>
      </c>
      <c r="H21" s="53" t="s">
        <v>15</v>
      </c>
      <c r="I21" s="114" t="s">
        <v>16</v>
      </c>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row>
    <row r="22" ht="15.75" customHeight="1">
      <c r="A22" s="51">
        <v>44671.31810615741</v>
      </c>
      <c r="B22" s="23" t="s">
        <v>9</v>
      </c>
      <c r="C22" s="116" t="s">
        <v>10</v>
      </c>
      <c r="D22" s="53" t="s">
        <v>44</v>
      </c>
      <c r="E22" s="82" t="s">
        <v>12</v>
      </c>
      <c r="F22" s="82" t="s">
        <v>41</v>
      </c>
      <c r="G22" s="84" t="s">
        <v>41</v>
      </c>
      <c r="H22" s="53" t="s">
        <v>15</v>
      </c>
      <c r="I22" s="114" t="s">
        <v>16</v>
      </c>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row>
    <row r="23" ht="15.75" customHeight="1">
      <c r="A23" s="51">
        <v>44671.31830932871</v>
      </c>
      <c r="B23" s="23" t="s">
        <v>9</v>
      </c>
      <c r="C23" s="52" t="s">
        <v>10</v>
      </c>
      <c r="D23" s="53" t="s">
        <v>40</v>
      </c>
      <c r="E23" s="82" t="s">
        <v>34</v>
      </c>
      <c r="F23" s="82" t="s">
        <v>41</v>
      </c>
      <c r="G23" s="84" t="s">
        <v>23</v>
      </c>
      <c r="H23" s="53" t="s">
        <v>15</v>
      </c>
      <c r="I23" s="114" t="s">
        <v>16</v>
      </c>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row>
    <row r="24" ht="15.75" customHeight="1">
      <c r="A24" s="51">
        <v>44671.31869666667</v>
      </c>
      <c r="B24" s="23" t="s">
        <v>9</v>
      </c>
      <c r="C24" s="52" t="s">
        <v>10</v>
      </c>
      <c r="D24" s="53" t="s">
        <v>30</v>
      </c>
      <c r="E24" s="83" t="s">
        <v>31</v>
      </c>
      <c r="F24" s="82" t="s">
        <v>41</v>
      </c>
      <c r="G24" s="121" t="s">
        <v>23</v>
      </c>
      <c r="H24" s="53" t="s">
        <v>15</v>
      </c>
      <c r="I24" s="114" t="s">
        <v>15</v>
      </c>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row>
    <row r="25" ht="15.75" customHeight="1">
      <c r="A25" s="51">
        <v>44658.220323738424</v>
      </c>
      <c r="B25" s="23" t="s">
        <v>21</v>
      </c>
      <c r="C25" s="52" t="s">
        <v>10</v>
      </c>
      <c r="D25" s="53" t="s">
        <v>55</v>
      </c>
      <c r="E25" s="82" t="s">
        <v>34</v>
      </c>
      <c r="F25" s="82" t="s">
        <v>23</v>
      </c>
      <c r="G25" s="84" t="s">
        <v>23</v>
      </c>
      <c r="H25" s="53" t="s">
        <v>15</v>
      </c>
      <c r="I25" s="114" t="s">
        <v>15</v>
      </c>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6" ht="15.75" customHeight="1">
      <c r="A26" s="51">
        <v>44658.2207175463</v>
      </c>
      <c r="B26" s="23" t="s">
        <v>9</v>
      </c>
      <c r="C26" s="52" t="s">
        <v>10</v>
      </c>
      <c r="D26" s="53" t="s">
        <v>30</v>
      </c>
      <c r="E26" s="82" t="s">
        <v>34</v>
      </c>
      <c r="F26" s="82" t="s">
        <v>23</v>
      </c>
      <c r="G26" s="84" t="s">
        <v>13</v>
      </c>
      <c r="H26" s="53" t="s">
        <v>15</v>
      </c>
      <c r="I26" s="114" t="s">
        <v>16</v>
      </c>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row>
    <row r="27" ht="15.75" customHeight="1">
      <c r="A27" s="51">
        <v>44658.221367314814</v>
      </c>
      <c r="B27" s="23" t="s">
        <v>9</v>
      </c>
      <c r="C27" s="52" t="s">
        <v>10</v>
      </c>
      <c r="D27" s="53" t="s">
        <v>11</v>
      </c>
      <c r="E27" s="83" t="s">
        <v>13</v>
      </c>
      <c r="F27" s="83" t="s">
        <v>13</v>
      </c>
      <c r="G27" s="84" t="s">
        <v>13</v>
      </c>
      <c r="H27" s="53" t="s">
        <v>16</v>
      </c>
      <c r="I27" s="114" t="s">
        <v>15</v>
      </c>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row>
    <row r="28" ht="15.75" customHeight="1">
      <c r="A28" s="51">
        <v>44658.22169068287</v>
      </c>
      <c r="B28" s="23" t="s">
        <v>9</v>
      </c>
      <c r="C28" s="52" t="s">
        <v>10</v>
      </c>
      <c r="D28" s="53" t="s">
        <v>30</v>
      </c>
      <c r="E28" s="83" t="s">
        <v>31</v>
      </c>
      <c r="F28" s="82" t="s">
        <v>23</v>
      </c>
      <c r="G28" s="84" t="s">
        <v>13</v>
      </c>
      <c r="H28" s="53" t="s">
        <v>16</v>
      </c>
      <c r="I28" s="114" t="s">
        <v>15</v>
      </c>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row>
    <row r="29" ht="15.75" customHeight="1">
      <c r="A29" s="51">
        <v>44658.221782106484</v>
      </c>
      <c r="B29" s="23" t="s">
        <v>21</v>
      </c>
      <c r="C29" s="116" t="s">
        <v>10</v>
      </c>
      <c r="D29" s="53" t="s">
        <v>30</v>
      </c>
      <c r="E29" s="82" t="s">
        <v>12</v>
      </c>
      <c r="F29" s="82" t="s">
        <v>41</v>
      </c>
      <c r="G29" s="84" t="s">
        <v>13</v>
      </c>
      <c r="H29" s="53" t="s">
        <v>15</v>
      </c>
      <c r="I29" s="114" t="s">
        <v>15</v>
      </c>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row>
    <row r="30" ht="15.75" customHeight="1">
      <c r="A30" s="51">
        <v>44658.222250590276</v>
      </c>
      <c r="B30" s="23" t="s">
        <v>21</v>
      </c>
      <c r="C30" s="52" t="s">
        <v>10</v>
      </c>
      <c r="D30" s="53" t="s">
        <v>30</v>
      </c>
      <c r="E30" s="82" t="s">
        <v>23</v>
      </c>
      <c r="F30" s="83" t="s">
        <v>13</v>
      </c>
      <c r="G30" s="84" t="s">
        <v>13</v>
      </c>
      <c r="H30" s="53" t="s">
        <v>16</v>
      </c>
      <c r="I30" s="114" t="s">
        <v>15</v>
      </c>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row>
    <row r="31" ht="15.75" customHeight="1">
      <c r="A31" s="51">
        <v>44658.22274866898</v>
      </c>
      <c r="B31" s="23" t="s">
        <v>21</v>
      </c>
      <c r="C31" s="52" t="s">
        <v>10</v>
      </c>
      <c r="D31" s="53" t="s">
        <v>30</v>
      </c>
      <c r="E31" s="82" t="s">
        <v>34</v>
      </c>
      <c r="F31" s="83" t="s">
        <v>13</v>
      </c>
      <c r="G31" s="84" t="s">
        <v>13</v>
      </c>
      <c r="H31" s="53" t="s">
        <v>15</v>
      </c>
      <c r="I31" s="114" t="s">
        <v>15</v>
      </c>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row>
    <row r="32" ht="15.75" customHeight="1">
      <c r="A32" s="51">
        <v>44658.22305202547</v>
      </c>
      <c r="B32" s="23" t="s">
        <v>9</v>
      </c>
      <c r="C32" s="52" t="s">
        <v>10</v>
      </c>
      <c r="D32" s="53" t="s">
        <v>11</v>
      </c>
      <c r="E32" s="82" t="s">
        <v>12</v>
      </c>
      <c r="F32" s="82" t="s">
        <v>14</v>
      </c>
      <c r="G32" s="121" t="s">
        <v>14</v>
      </c>
      <c r="H32" s="53" t="s">
        <v>24</v>
      </c>
      <c r="I32" s="114" t="s">
        <v>15</v>
      </c>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row>
    <row r="33" ht="15.75" customHeight="1">
      <c r="A33" s="51">
        <v>44658.224044456016</v>
      </c>
      <c r="B33" s="23" t="s">
        <v>35</v>
      </c>
      <c r="C33" s="52" t="s">
        <v>10</v>
      </c>
      <c r="D33" s="53" t="s">
        <v>46</v>
      </c>
      <c r="E33" s="82" t="s">
        <v>34</v>
      </c>
      <c r="F33" s="82" t="s">
        <v>14</v>
      </c>
      <c r="G33" s="84" t="s">
        <v>13</v>
      </c>
      <c r="H33" s="53" t="s">
        <v>16</v>
      </c>
      <c r="I33" s="114" t="s">
        <v>16</v>
      </c>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row>
    <row r="34" ht="15.75" customHeight="1">
      <c r="A34" s="51">
        <v>44658.28083563657</v>
      </c>
      <c r="B34" s="23" t="s">
        <v>9</v>
      </c>
      <c r="C34" s="52" t="s">
        <v>10</v>
      </c>
      <c r="D34" s="53" t="s">
        <v>50</v>
      </c>
      <c r="E34" s="83" t="s">
        <v>13</v>
      </c>
      <c r="F34" s="82" t="s">
        <v>41</v>
      </c>
      <c r="G34" s="121" t="s">
        <v>41</v>
      </c>
      <c r="H34" s="53" t="s">
        <v>16</v>
      </c>
      <c r="I34" s="114" t="s">
        <v>15</v>
      </c>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row>
    <row r="35" ht="15.75" customHeight="1">
      <c r="A35" s="51">
        <v>44658.280836087964</v>
      </c>
      <c r="B35" s="23" t="s">
        <v>9</v>
      </c>
      <c r="C35" s="52" t="s">
        <v>10</v>
      </c>
      <c r="D35" s="53" t="s">
        <v>30</v>
      </c>
      <c r="E35" s="83" t="s">
        <v>31</v>
      </c>
      <c r="F35" s="83" t="s">
        <v>31</v>
      </c>
      <c r="G35" s="121" t="s">
        <v>23</v>
      </c>
      <c r="H35" s="53" t="s">
        <v>24</v>
      </c>
      <c r="I35" s="114" t="s">
        <v>15</v>
      </c>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row>
    <row r="36" ht="15.75" customHeight="1">
      <c r="A36" s="51">
        <v>44658.28161648149</v>
      </c>
      <c r="B36" s="23" t="s">
        <v>21</v>
      </c>
      <c r="C36" s="116" t="s">
        <v>10</v>
      </c>
      <c r="D36" s="53" t="s">
        <v>30</v>
      </c>
      <c r="E36" s="83" t="s">
        <v>31</v>
      </c>
      <c r="F36" s="82" t="s">
        <v>41</v>
      </c>
      <c r="G36" s="121" t="s">
        <v>41</v>
      </c>
      <c r="H36" s="53" t="s">
        <v>15</v>
      </c>
      <c r="I36" s="114" t="s">
        <v>16</v>
      </c>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row>
    <row r="37" ht="15.75" customHeight="1">
      <c r="A37" s="51">
        <v>44658.28249986111</v>
      </c>
      <c r="B37" s="23" t="s">
        <v>21</v>
      </c>
      <c r="C37" s="52" t="s">
        <v>10</v>
      </c>
      <c r="D37" s="53" t="s">
        <v>30</v>
      </c>
      <c r="E37" s="83" t="s">
        <v>31</v>
      </c>
      <c r="F37" s="82" t="s">
        <v>41</v>
      </c>
      <c r="G37" s="121" t="s">
        <v>23</v>
      </c>
      <c r="H37" s="53" t="s">
        <v>15</v>
      </c>
      <c r="I37" s="114" t="s">
        <v>16</v>
      </c>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row>
    <row r="38" ht="15.75" customHeight="1">
      <c r="A38" s="51">
        <v>44658.2825011574</v>
      </c>
      <c r="B38" s="23" t="s">
        <v>21</v>
      </c>
      <c r="C38" s="52" t="s">
        <v>10</v>
      </c>
      <c r="D38" s="53" t="s">
        <v>30</v>
      </c>
      <c r="E38" s="83" t="s">
        <v>31</v>
      </c>
      <c r="F38" s="82" t="s">
        <v>23</v>
      </c>
      <c r="G38" s="84" t="s">
        <v>31</v>
      </c>
      <c r="H38" s="53" t="s">
        <v>24</v>
      </c>
      <c r="I38" s="114" t="s">
        <v>15</v>
      </c>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row>
    <row r="39" ht="15.75" customHeight="1">
      <c r="A39" s="51">
        <v>44658.311101388885</v>
      </c>
      <c r="B39" s="23" t="s">
        <v>21</v>
      </c>
      <c r="C39" s="52" t="s">
        <v>10</v>
      </c>
      <c r="D39" s="53" t="s">
        <v>11</v>
      </c>
      <c r="E39" s="82" t="s">
        <v>23</v>
      </c>
      <c r="F39" s="83" t="s">
        <v>13</v>
      </c>
      <c r="G39" s="84" t="s">
        <v>13</v>
      </c>
      <c r="H39" s="53" t="s">
        <v>16</v>
      </c>
      <c r="I39" s="114" t="s">
        <v>15</v>
      </c>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row>
    <row r="40" ht="15.75" customHeight="1">
      <c r="A40" s="51">
        <v>44658.70908726852</v>
      </c>
      <c r="B40" s="23" t="s">
        <v>9</v>
      </c>
      <c r="C40" s="52" t="s">
        <v>10</v>
      </c>
      <c r="D40" s="53" t="s">
        <v>56</v>
      </c>
      <c r="E40" s="82" t="s">
        <v>23</v>
      </c>
      <c r="F40" s="82" t="s">
        <v>23</v>
      </c>
      <c r="G40" s="121" t="s">
        <v>41</v>
      </c>
      <c r="H40" s="53" t="s">
        <v>15</v>
      </c>
      <c r="I40" s="114" t="s">
        <v>15</v>
      </c>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row>
    <row r="41" ht="15.75" customHeight="1">
      <c r="A41" s="51">
        <v>44659.199567488424</v>
      </c>
      <c r="B41" s="23" t="s">
        <v>21</v>
      </c>
      <c r="C41" s="52" t="s">
        <v>10</v>
      </c>
      <c r="D41" s="53" t="s">
        <v>57</v>
      </c>
      <c r="E41" s="82" t="s">
        <v>12</v>
      </c>
      <c r="F41" s="82" t="s">
        <v>14</v>
      </c>
      <c r="G41" s="121" t="s">
        <v>41</v>
      </c>
      <c r="H41" s="53" t="s">
        <v>15</v>
      </c>
      <c r="I41" s="114" t="s">
        <v>16</v>
      </c>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row>
    <row r="42" ht="15.75" customHeight="1">
      <c r="A42" s="51">
        <v>44664.50135716435</v>
      </c>
      <c r="B42" s="23" t="s">
        <v>9</v>
      </c>
      <c r="C42" s="52" t="s">
        <v>10</v>
      </c>
      <c r="D42" s="53" t="s">
        <v>40</v>
      </c>
      <c r="E42" s="82" t="s">
        <v>23</v>
      </c>
      <c r="F42" s="82" t="s">
        <v>14</v>
      </c>
      <c r="G42" s="121" t="s">
        <v>41</v>
      </c>
      <c r="H42" s="53" t="s">
        <v>15</v>
      </c>
      <c r="I42" s="114" t="s">
        <v>16</v>
      </c>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row>
    <row r="43" ht="15.75" customHeight="1">
      <c r="A43" s="51">
        <v>44664.50216456018</v>
      </c>
      <c r="B43" s="23" t="s">
        <v>9</v>
      </c>
      <c r="C43" s="116" t="s">
        <v>10</v>
      </c>
      <c r="D43" s="53" t="s">
        <v>40</v>
      </c>
      <c r="E43" s="82" t="s">
        <v>23</v>
      </c>
      <c r="F43" s="82" t="s">
        <v>14</v>
      </c>
      <c r="G43" s="121" t="s">
        <v>41</v>
      </c>
      <c r="H43" s="53" t="s">
        <v>24</v>
      </c>
      <c r="I43" s="114" t="s">
        <v>15</v>
      </c>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row>
    <row r="44" ht="15.75" customHeight="1">
      <c r="A44" s="51">
        <v>44664.50241424769</v>
      </c>
      <c r="B44" s="23" t="s">
        <v>9</v>
      </c>
      <c r="C44" s="52" t="s">
        <v>10</v>
      </c>
      <c r="D44" s="53" t="s">
        <v>30</v>
      </c>
      <c r="E44" s="82" t="s">
        <v>23</v>
      </c>
      <c r="F44" s="82" t="s">
        <v>41</v>
      </c>
      <c r="G44" s="121" t="s">
        <v>23</v>
      </c>
      <c r="H44" s="53" t="s">
        <v>15</v>
      </c>
      <c r="I44" s="114" t="s">
        <v>15</v>
      </c>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row>
    <row r="45" ht="15.75" customHeight="1">
      <c r="A45" s="51">
        <v>44664.50281769676</v>
      </c>
      <c r="B45" s="23" t="s">
        <v>21</v>
      </c>
      <c r="C45" s="52" t="s">
        <v>10</v>
      </c>
      <c r="D45" s="53" t="s">
        <v>40</v>
      </c>
      <c r="E45" s="82" t="s">
        <v>23</v>
      </c>
      <c r="F45" s="83" t="s">
        <v>13</v>
      </c>
      <c r="G45" s="84" t="s">
        <v>13</v>
      </c>
      <c r="H45" s="53" t="s">
        <v>15</v>
      </c>
      <c r="I45" s="114" t="s">
        <v>15</v>
      </c>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row>
    <row r="46" ht="15.75" customHeight="1">
      <c r="A46" s="51">
        <v>44664.50320857639</v>
      </c>
      <c r="B46" s="23" t="s">
        <v>21</v>
      </c>
      <c r="C46" s="52" t="s">
        <v>10</v>
      </c>
      <c r="D46" s="53" t="s">
        <v>30</v>
      </c>
      <c r="E46" s="83" t="s">
        <v>13</v>
      </c>
      <c r="F46" s="83" t="s">
        <v>13</v>
      </c>
      <c r="G46" s="84" t="s">
        <v>13</v>
      </c>
      <c r="H46" s="53" t="s">
        <v>24</v>
      </c>
      <c r="I46" s="114" t="s">
        <v>15</v>
      </c>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row>
    <row r="47" ht="15.75" customHeight="1">
      <c r="A47" s="51">
        <v>44664.50467951389</v>
      </c>
      <c r="B47" s="23" t="s">
        <v>21</v>
      </c>
      <c r="C47" s="52" t="s">
        <v>10</v>
      </c>
      <c r="D47" s="53" t="s">
        <v>30</v>
      </c>
      <c r="E47" s="82" t="s">
        <v>23</v>
      </c>
      <c r="F47" s="82" t="s">
        <v>14</v>
      </c>
      <c r="G47" s="121" t="s">
        <v>41</v>
      </c>
      <c r="H47" s="53" t="s">
        <v>15</v>
      </c>
      <c r="I47" s="114" t="s">
        <v>15</v>
      </c>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row>
    <row r="48" ht="15.75" customHeight="1">
      <c r="A48" s="51">
        <v>44664.57646081019</v>
      </c>
      <c r="B48" s="23" t="s">
        <v>9</v>
      </c>
      <c r="C48" s="52" t="s">
        <v>10</v>
      </c>
      <c r="D48" s="53" t="s">
        <v>11</v>
      </c>
      <c r="E48" s="83" t="s">
        <v>13</v>
      </c>
      <c r="F48" s="83" t="s">
        <v>13</v>
      </c>
      <c r="G48" s="121" t="s">
        <v>14</v>
      </c>
      <c r="H48" s="53" t="s">
        <v>16</v>
      </c>
      <c r="I48" s="114" t="s">
        <v>16</v>
      </c>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row>
    <row r="49" ht="15.75" customHeight="1">
      <c r="A49" s="51">
        <v>44664.577827870366</v>
      </c>
      <c r="B49" s="23" t="s">
        <v>21</v>
      </c>
      <c r="C49" s="52" t="s">
        <v>10</v>
      </c>
      <c r="D49" s="53" t="s">
        <v>58</v>
      </c>
      <c r="E49" s="83" t="s">
        <v>13</v>
      </c>
      <c r="F49" s="82" t="s">
        <v>41</v>
      </c>
      <c r="G49" s="121" t="s">
        <v>41</v>
      </c>
      <c r="H49" s="53" t="s">
        <v>15</v>
      </c>
      <c r="I49" s="114" t="s">
        <v>15</v>
      </c>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row>
    <row r="50" ht="15.75" customHeight="1">
      <c r="A50" s="51">
        <v>44663.38952019676</v>
      </c>
      <c r="B50" s="23" t="s">
        <v>35</v>
      </c>
      <c r="C50" s="116" t="s">
        <v>10</v>
      </c>
      <c r="D50" s="53" t="s">
        <v>11</v>
      </c>
      <c r="E50" s="83" t="s">
        <v>13</v>
      </c>
      <c r="F50" s="83" t="s">
        <v>13</v>
      </c>
      <c r="G50" s="84" t="s">
        <v>31</v>
      </c>
      <c r="H50" s="53" t="s">
        <v>24</v>
      </c>
      <c r="I50" s="114" t="s">
        <v>16</v>
      </c>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row>
    <row r="51" ht="15.75" customHeight="1">
      <c r="A51" s="51">
        <v>44663.43628596065</v>
      </c>
      <c r="B51" s="23" t="s">
        <v>9</v>
      </c>
      <c r="C51" s="52" t="s">
        <v>10</v>
      </c>
      <c r="D51" s="53" t="s">
        <v>30</v>
      </c>
      <c r="E51" s="83" t="s">
        <v>31</v>
      </c>
      <c r="F51" s="82" t="s">
        <v>41</v>
      </c>
      <c r="G51" s="84" t="s">
        <v>31</v>
      </c>
      <c r="H51" s="53" t="s">
        <v>24</v>
      </c>
      <c r="I51" s="114" t="s">
        <v>16</v>
      </c>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row>
    <row r="52" ht="15.75" customHeight="1">
      <c r="A52" s="51">
        <v>44663.55121138888</v>
      </c>
      <c r="B52" s="23" t="s">
        <v>9</v>
      </c>
      <c r="C52" s="52" t="s">
        <v>10</v>
      </c>
      <c r="D52" s="53" t="s">
        <v>11</v>
      </c>
      <c r="E52" s="83" t="s">
        <v>13</v>
      </c>
      <c r="F52" s="83" t="s">
        <v>13</v>
      </c>
      <c r="G52" s="84" t="s">
        <v>13</v>
      </c>
      <c r="H52" s="53" t="s">
        <v>16</v>
      </c>
      <c r="I52" s="114" t="s">
        <v>15</v>
      </c>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row>
    <row r="53" ht="15.75" customHeight="1">
      <c r="A53" s="51">
        <v>44663.798674537036</v>
      </c>
      <c r="B53" s="23" t="s">
        <v>9</v>
      </c>
      <c r="C53" s="52" t="s">
        <v>10</v>
      </c>
      <c r="D53" s="53" t="s">
        <v>40</v>
      </c>
      <c r="E53" s="82" t="s">
        <v>23</v>
      </c>
      <c r="F53" s="82" t="s">
        <v>23</v>
      </c>
      <c r="G53" s="84" t="s">
        <v>13</v>
      </c>
      <c r="H53" s="53" t="s">
        <v>16</v>
      </c>
      <c r="I53" s="114" t="s">
        <v>15</v>
      </c>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row>
    <row r="54" ht="15.75" customHeight="1">
      <c r="A54" s="51">
        <v>44670.46426685185</v>
      </c>
      <c r="B54" s="23" t="s">
        <v>9</v>
      </c>
      <c r="C54" s="52" t="s">
        <v>10</v>
      </c>
      <c r="D54" s="53" t="s">
        <v>11</v>
      </c>
      <c r="E54" s="82" t="s">
        <v>12</v>
      </c>
      <c r="F54" s="82" t="s">
        <v>41</v>
      </c>
      <c r="G54" s="84" t="s">
        <v>31</v>
      </c>
      <c r="H54" s="53" t="s">
        <v>15</v>
      </c>
      <c r="I54" s="114" t="s">
        <v>15</v>
      </c>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row>
    <row r="55" ht="15.75" customHeight="1">
      <c r="A55" s="51">
        <v>44670.576727685184</v>
      </c>
      <c r="B55" s="23" t="s">
        <v>9</v>
      </c>
      <c r="C55" s="52" t="s">
        <v>10</v>
      </c>
      <c r="D55" s="53" t="s">
        <v>30</v>
      </c>
      <c r="E55" s="83" t="s">
        <v>31</v>
      </c>
      <c r="F55" s="82" t="s">
        <v>14</v>
      </c>
      <c r="G55" s="121" t="s">
        <v>14</v>
      </c>
      <c r="H55" s="53" t="s">
        <v>24</v>
      </c>
      <c r="I55" s="114" t="s">
        <v>16</v>
      </c>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row>
    <row r="56" ht="15.75" customHeight="1">
      <c r="A56" s="51">
        <v>44670.57681239583</v>
      </c>
      <c r="B56" s="23" t="s">
        <v>21</v>
      </c>
      <c r="C56" s="52" t="s">
        <v>10</v>
      </c>
      <c r="D56" s="53" t="s">
        <v>30</v>
      </c>
      <c r="E56" s="82" t="s">
        <v>23</v>
      </c>
      <c r="F56" s="82" t="s">
        <v>23</v>
      </c>
      <c r="G56" s="121" t="s">
        <v>14</v>
      </c>
      <c r="H56" s="53" t="s">
        <v>24</v>
      </c>
      <c r="I56" s="114" t="s">
        <v>16</v>
      </c>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row>
    <row r="57" ht="15.75" customHeight="1">
      <c r="A57" s="51">
        <v>44670.59316247686</v>
      </c>
      <c r="B57" s="23" t="s">
        <v>9</v>
      </c>
      <c r="C57" s="116" t="s">
        <v>10</v>
      </c>
      <c r="D57" s="53" t="s">
        <v>30</v>
      </c>
      <c r="E57" s="82" t="s">
        <v>23</v>
      </c>
      <c r="F57" s="82" t="s">
        <v>23</v>
      </c>
      <c r="G57" s="121" t="s">
        <v>41</v>
      </c>
      <c r="H57" s="53" t="s">
        <v>15</v>
      </c>
      <c r="I57" s="114" t="s">
        <v>16</v>
      </c>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row>
    <row r="58" ht="15.75" customHeight="1">
      <c r="A58" s="51">
        <v>44670.65027104167</v>
      </c>
      <c r="B58" s="23" t="s">
        <v>21</v>
      </c>
      <c r="C58" s="52" t="s">
        <v>10</v>
      </c>
      <c r="D58" s="53" t="s">
        <v>11</v>
      </c>
      <c r="E58" s="83" t="s">
        <v>31</v>
      </c>
      <c r="F58" s="83" t="s">
        <v>13</v>
      </c>
      <c r="G58" s="121" t="s">
        <v>14</v>
      </c>
      <c r="H58" s="53" t="s">
        <v>16</v>
      </c>
      <c r="I58" s="114" t="s">
        <v>15</v>
      </c>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row>
    <row r="59" ht="15.75" customHeight="1">
      <c r="A59" s="51">
        <v>44671.315603703704</v>
      </c>
      <c r="B59" s="23" t="s">
        <v>21</v>
      </c>
      <c r="C59" s="52" t="s">
        <v>10</v>
      </c>
      <c r="D59" s="53" t="s">
        <v>11</v>
      </c>
      <c r="E59" s="82" t="s">
        <v>12</v>
      </c>
      <c r="F59" s="83" t="s">
        <v>13</v>
      </c>
      <c r="G59" s="84" t="s">
        <v>31</v>
      </c>
      <c r="H59" s="53" t="s">
        <v>16</v>
      </c>
      <c r="I59" s="114" t="s">
        <v>16</v>
      </c>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row>
    <row r="60" ht="15.75" customHeight="1">
      <c r="A60" s="51">
        <v>44676.624067847224</v>
      </c>
      <c r="B60" s="23" t="s">
        <v>35</v>
      </c>
      <c r="C60" s="52" t="s">
        <v>10</v>
      </c>
      <c r="D60" s="53" t="s">
        <v>30</v>
      </c>
      <c r="E60" s="82" t="s">
        <v>34</v>
      </c>
      <c r="F60" s="82" t="s">
        <v>41</v>
      </c>
      <c r="G60" s="121" t="s">
        <v>14</v>
      </c>
      <c r="H60" s="53" t="s">
        <v>24</v>
      </c>
      <c r="I60" s="114" t="s">
        <v>15</v>
      </c>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row>
    <row r="61" ht="15.75" customHeight="1">
      <c r="A61" s="51">
        <v>44658.22053369213</v>
      </c>
      <c r="B61" s="23" t="s">
        <v>21</v>
      </c>
      <c r="C61" s="52" t="s">
        <v>10</v>
      </c>
      <c r="D61" s="53" t="s">
        <v>11</v>
      </c>
      <c r="E61" s="83" t="s">
        <v>13</v>
      </c>
      <c r="F61" s="83" t="s">
        <v>13</v>
      </c>
      <c r="G61" s="121" t="s">
        <v>41</v>
      </c>
      <c r="H61" s="53" t="s">
        <v>15</v>
      </c>
      <c r="I61" s="114" t="s">
        <v>15</v>
      </c>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row>
    <row r="62" ht="15.75" customHeight="1">
      <c r="A62" s="51">
        <v>44658.2214124537</v>
      </c>
      <c r="B62" s="23" t="s">
        <v>9</v>
      </c>
      <c r="C62" s="52" t="s">
        <v>10</v>
      </c>
      <c r="D62" s="53" t="s">
        <v>30</v>
      </c>
      <c r="E62" s="83" t="s">
        <v>31</v>
      </c>
      <c r="F62" s="82" t="s">
        <v>23</v>
      </c>
      <c r="G62" s="121" t="s">
        <v>41</v>
      </c>
      <c r="H62" s="53" t="s">
        <v>15</v>
      </c>
      <c r="I62" s="114" t="s">
        <v>16</v>
      </c>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row>
    <row r="63" ht="15.75" customHeight="1">
      <c r="A63" s="51">
        <v>44658.22213306713</v>
      </c>
      <c r="B63" s="23" t="s">
        <v>35</v>
      </c>
      <c r="C63" s="52" t="s">
        <v>10</v>
      </c>
      <c r="D63" s="53" t="s">
        <v>59</v>
      </c>
      <c r="E63" s="82" t="s">
        <v>34</v>
      </c>
      <c r="F63" s="82" t="s">
        <v>14</v>
      </c>
      <c r="G63" s="121" t="s">
        <v>14</v>
      </c>
      <c r="H63" s="53" t="s">
        <v>15</v>
      </c>
      <c r="I63" s="114" t="s">
        <v>16</v>
      </c>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row>
    <row r="64" ht="15.75" customHeight="1">
      <c r="A64" s="51">
        <v>44658.22284498843</v>
      </c>
      <c r="B64" s="23" t="s">
        <v>9</v>
      </c>
      <c r="C64" s="116" t="s">
        <v>10</v>
      </c>
      <c r="D64" s="53" t="s">
        <v>30</v>
      </c>
      <c r="E64" s="82" t="s">
        <v>23</v>
      </c>
      <c r="F64" s="82" t="s">
        <v>41</v>
      </c>
      <c r="G64" s="121" t="s">
        <v>41</v>
      </c>
      <c r="H64" s="53" t="s">
        <v>16</v>
      </c>
      <c r="I64" s="114" t="s">
        <v>16</v>
      </c>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row>
    <row r="65" ht="15.75" customHeight="1">
      <c r="A65" s="51">
        <v>44658.223336006944</v>
      </c>
      <c r="B65" s="23" t="s">
        <v>9</v>
      </c>
      <c r="C65" s="52" t="s">
        <v>10</v>
      </c>
      <c r="D65" s="53" t="s">
        <v>56</v>
      </c>
      <c r="E65" s="83" t="s">
        <v>13</v>
      </c>
      <c r="F65" s="83" t="s">
        <v>13</v>
      </c>
      <c r="G65" s="84" t="s">
        <v>31</v>
      </c>
      <c r="H65" s="53" t="s">
        <v>15</v>
      </c>
      <c r="I65" s="114" t="s">
        <v>16</v>
      </c>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row>
    <row r="66" ht="15.75" customHeight="1">
      <c r="A66" s="51">
        <v>44658.28069518518</v>
      </c>
      <c r="B66" s="23" t="s">
        <v>21</v>
      </c>
      <c r="C66" s="52" t="s">
        <v>10</v>
      </c>
      <c r="D66" s="53" t="s">
        <v>44</v>
      </c>
      <c r="E66" s="82" t="s">
        <v>12</v>
      </c>
      <c r="F66" s="83" t="s">
        <v>13</v>
      </c>
      <c r="G66" s="121" t="s">
        <v>41</v>
      </c>
      <c r="H66" s="53" t="s">
        <v>15</v>
      </c>
      <c r="I66" s="114" t="s">
        <v>15</v>
      </c>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row>
    <row r="67" ht="15.75" customHeight="1">
      <c r="A67" s="51">
        <v>44658.28162469907</v>
      </c>
      <c r="B67" s="23" t="s">
        <v>9</v>
      </c>
      <c r="C67" s="52" t="s">
        <v>10</v>
      </c>
      <c r="D67" s="53" t="s">
        <v>30</v>
      </c>
      <c r="E67" s="82" t="s">
        <v>23</v>
      </c>
      <c r="F67" s="82" t="s">
        <v>23</v>
      </c>
      <c r="G67" s="121" t="s">
        <v>41</v>
      </c>
      <c r="H67" s="53" t="s">
        <v>24</v>
      </c>
      <c r="I67" s="114" t="s">
        <v>15</v>
      </c>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row>
    <row r="68" ht="15.75" customHeight="1">
      <c r="A68" s="51">
        <v>44664.56915927083</v>
      </c>
      <c r="B68" s="23" t="s">
        <v>9</v>
      </c>
      <c r="C68" s="52" t="s">
        <v>10</v>
      </c>
      <c r="D68" s="53" t="s">
        <v>55</v>
      </c>
      <c r="E68" s="82" t="s">
        <v>12</v>
      </c>
      <c r="F68" s="82" t="s">
        <v>41</v>
      </c>
      <c r="G68" s="121" t="s">
        <v>14</v>
      </c>
      <c r="H68" s="53" t="s">
        <v>24</v>
      </c>
      <c r="I68" s="114" t="s">
        <v>15</v>
      </c>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row>
    <row r="69" ht="15.75" customHeight="1">
      <c r="A69" s="51">
        <v>44664.56947782407</v>
      </c>
      <c r="B69" s="23" t="s">
        <v>21</v>
      </c>
      <c r="C69" s="52" t="s">
        <v>10</v>
      </c>
      <c r="D69" s="53" t="s">
        <v>30</v>
      </c>
      <c r="E69" s="82" t="s">
        <v>34</v>
      </c>
      <c r="F69" s="82" t="s">
        <v>23</v>
      </c>
      <c r="G69" s="121" t="s">
        <v>14</v>
      </c>
      <c r="H69" s="53" t="s">
        <v>15</v>
      </c>
      <c r="I69" s="114" t="s">
        <v>15</v>
      </c>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row>
    <row r="70" ht="15.75" customHeight="1">
      <c r="A70" s="51">
        <v>44664.569827326384</v>
      </c>
      <c r="B70" s="23" t="s">
        <v>21</v>
      </c>
      <c r="C70" s="52" t="s">
        <v>10</v>
      </c>
      <c r="D70" s="53" t="s">
        <v>30</v>
      </c>
      <c r="E70" s="82" t="s">
        <v>23</v>
      </c>
      <c r="F70" s="83" t="s">
        <v>13</v>
      </c>
      <c r="G70" s="121" t="s">
        <v>14</v>
      </c>
      <c r="H70" s="53" t="s">
        <v>15</v>
      </c>
      <c r="I70" s="114" t="s">
        <v>15</v>
      </c>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row>
    <row r="71" ht="15.75" customHeight="1">
      <c r="A71" s="51">
        <v>44664.569839930555</v>
      </c>
      <c r="B71" s="23" t="s">
        <v>9</v>
      </c>
      <c r="C71" s="116" t="s">
        <v>10</v>
      </c>
      <c r="D71" s="53" t="s">
        <v>11</v>
      </c>
      <c r="E71" s="82" t="s">
        <v>34</v>
      </c>
      <c r="F71" s="82" t="s">
        <v>23</v>
      </c>
      <c r="G71" s="121" t="s">
        <v>41</v>
      </c>
      <c r="H71" s="53" t="s">
        <v>16</v>
      </c>
      <c r="I71" s="114" t="s">
        <v>16</v>
      </c>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row>
    <row r="72" ht="15.75" customHeight="1">
      <c r="A72" s="51">
        <v>44664.57002337963</v>
      </c>
      <c r="B72" s="23" t="s">
        <v>21</v>
      </c>
      <c r="C72" s="52" t="s">
        <v>10</v>
      </c>
      <c r="D72" s="53" t="s">
        <v>30</v>
      </c>
      <c r="E72" s="83" t="s">
        <v>31</v>
      </c>
      <c r="F72" s="82" t="s">
        <v>41</v>
      </c>
      <c r="G72" s="121" t="s">
        <v>23</v>
      </c>
      <c r="H72" s="53" t="s">
        <v>15</v>
      </c>
      <c r="I72" s="114" t="s">
        <v>15</v>
      </c>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row>
    <row r="73" ht="15.75" customHeight="1">
      <c r="A73" s="51">
        <v>44664.57002600694</v>
      </c>
      <c r="B73" s="23" t="s">
        <v>9</v>
      </c>
      <c r="C73" s="52" t="s">
        <v>10</v>
      </c>
      <c r="D73" s="53" t="s">
        <v>30</v>
      </c>
      <c r="E73" s="83" t="s">
        <v>31</v>
      </c>
      <c r="F73" s="82" t="s">
        <v>41</v>
      </c>
      <c r="G73" s="121" t="s">
        <v>41</v>
      </c>
      <c r="H73" s="53" t="s">
        <v>16</v>
      </c>
      <c r="I73" s="114" t="s">
        <v>15</v>
      </c>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row>
    <row r="74" ht="15.75" customHeight="1">
      <c r="A74" s="51">
        <v>44664.570035833334</v>
      </c>
      <c r="B74" s="23" t="s">
        <v>9</v>
      </c>
      <c r="C74" s="52" t="s">
        <v>10</v>
      </c>
      <c r="D74" s="53" t="s">
        <v>60</v>
      </c>
      <c r="E74" s="82" t="s">
        <v>34</v>
      </c>
      <c r="F74" s="82" t="s">
        <v>23</v>
      </c>
      <c r="G74" s="121" t="s">
        <v>41</v>
      </c>
      <c r="H74" s="53" t="s">
        <v>15</v>
      </c>
      <c r="I74" s="114" t="s">
        <v>15</v>
      </c>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row>
    <row r="75" ht="15.75" customHeight="1">
      <c r="A75" s="51">
        <v>44664.57019409722</v>
      </c>
      <c r="B75" s="23" t="s">
        <v>21</v>
      </c>
      <c r="C75" s="52" t="s">
        <v>10</v>
      </c>
      <c r="D75" s="53" t="s">
        <v>11</v>
      </c>
      <c r="E75" s="82" t="s">
        <v>34</v>
      </c>
      <c r="F75" s="83" t="s">
        <v>13</v>
      </c>
      <c r="G75" s="84" t="s">
        <v>13</v>
      </c>
      <c r="H75" s="53" t="s">
        <v>15</v>
      </c>
      <c r="I75" s="114" t="s">
        <v>16</v>
      </c>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row>
    <row r="76" ht="15.75" customHeight="1">
      <c r="A76" s="51">
        <v>44664.570215671294</v>
      </c>
      <c r="B76" s="23" t="s">
        <v>9</v>
      </c>
      <c r="C76" s="52" t="s">
        <v>10</v>
      </c>
      <c r="D76" s="53" t="s">
        <v>30</v>
      </c>
      <c r="E76" s="82" t="s">
        <v>34</v>
      </c>
      <c r="F76" s="82" t="s">
        <v>23</v>
      </c>
      <c r="G76" s="121" t="s">
        <v>41</v>
      </c>
      <c r="H76" s="53" t="s">
        <v>15</v>
      </c>
      <c r="I76" s="114" t="s">
        <v>15</v>
      </c>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row>
    <row r="77" ht="15.75" customHeight="1">
      <c r="A77" s="51">
        <v>44664.57022346064</v>
      </c>
      <c r="B77" s="23" t="s">
        <v>9</v>
      </c>
      <c r="C77" s="52" t="s">
        <v>10</v>
      </c>
      <c r="D77" s="53" t="s">
        <v>61</v>
      </c>
      <c r="E77" s="82" t="s">
        <v>34</v>
      </c>
      <c r="F77" s="83" t="s">
        <v>13</v>
      </c>
      <c r="G77" s="84" t="s">
        <v>13</v>
      </c>
      <c r="H77" s="53" t="s">
        <v>15</v>
      </c>
      <c r="I77" s="114" t="s">
        <v>16</v>
      </c>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row>
    <row r="78" ht="15.75" customHeight="1">
      <c r="A78" s="51">
        <v>44664.57055871528</v>
      </c>
      <c r="B78" s="23" t="s">
        <v>21</v>
      </c>
      <c r="C78" s="116" t="s">
        <v>10</v>
      </c>
      <c r="D78" s="53" t="s">
        <v>11</v>
      </c>
      <c r="E78" s="83" t="s">
        <v>31</v>
      </c>
      <c r="F78" s="82" t="s">
        <v>23</v>
      </c>
      <c r="G78" s="121" t="s">
        <v>23</v>
      </c>
      <c r="H78" s="53" t="s">
        <v>24</v>
      </c>
      <c r="I78" s="114" t="s">
        <v>15</v>
      </c>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row>
    <row r="79" ht="15.75" customHeight="1">
      <c r="A79" s="51">
        <v>44664.571332164356</v>
      </c>
      <c r="B79" s="23" t="s">
        <v>9</v>
      </c>
      <c r="C79" s="52" t="s">
        <v>10</v>
      </c>
      <c r="D79" s="53" t="s">
        <v>62</v>
      </c>
      <c r="E79" s="82" t="s">
        <v>34</v>
      </c>
      <c r="F79" s="82" t="s">
        <v>23</v>
      </c>
      <c r="G79" s="84" t="s">
        <v>13</v>
      </c>
      <c r="H79" s="53" t="s">
        <v>15</v>
      </c>
      <c r="I79" s="114" t="s">
        <v>15</v>
      </c>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row>
    <row r="80" ht="15.75" customHeight="1">
      <c r="A80" s="51">
        <v>44664.57136987269</v>
      </c>
      <c r="B80" s="23" t="s">
        <v>9</v>
      </c>
      <c r="C80" s="52" t="s">
        <v>10</v>
      </c>
      <c r="D80" s="53" t="s">
        <v>40</v>
      </c>
      <c r="E80" s="82" t="s">
        <v>12</v>
      </c>
      <c r="F80" s="82" t="s">
        <v>23</v>
      </c>
      <c r="G80" s="121" t="s">
        <v>23</v>
      </c>
      <c r="H80" s="53" t="s">
        <v>16</v>
      </c>
      <c r="I80" s="114" t="s">
        <v>15</v>
      </c>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row>
    <row r="81" ht="15.75" customHeight="1">
      <c r="A81" s="51">
        <v>44664.57221106481</v>
      </c>
      <c r="B81" s="23" t="s">
        <v>9</v>
      </c>
      <c r="C81" s="52" t="s">
        <v>10</v>
      </c>
      <c r="D81" s="53" t="s">
        <v>30</v>
      </c>
      <c r="E81" s="82" t="s">
        <v>34</v>
      </c>
      <c r="F81" s="83" t="s">
        <v>13</v>
      </c>
      <c r="G81" s="84" t="s">
        <v>13</v>
      </c>
      <c r="H81" s="53" t="s">
        <v>15</v>
      </c>
      <c r="I81" s="114" t="s">
        <v>15</v>
      </c>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row>
    <row r="82" ht="15.75" customHeight="1">
      <c r="A82" s="51">
        <v>44664.57224890046</v>
      </c>
      <c r="B82" s="23" t="s">
        <v>9</v>
      </c>
      <c r="C82" s="52" t="s">
        <v>10</v>
      </c>
      <c r="D82" s="53" t="s">
        <v>44</v>
      </c>
      <c r="E82" s="82" t="s">
        <v>23</v>
      </c>
      <c r="F82" s="82" t="s">
        <v>23</v>
      </c>
      <c r="G82" s="84" t="s">
        <v>13</v>
      </c>
      <c r="H82" s="53" t="s">
        <v>16</v>
      </c>
      <c r="I82" s="114" t="s">
        <v>15</v>
      </c>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row>
    <row r="83" ht="15.75" customHeight="1">
      <c r="A83" s="51">
        <v>44664.57276945602</v>
      </c>
      <c r="B83" s="23" t="s">
        <v>9</v>
      </c>
      <c r="C83" s="52" t="s">
        <v>10</v>
      </c>
      <c r="D83" s="53" t="s">
        <v>63</v>
      </c>
      <c r="E83" s="83" t="s">
        <v>13</v>
      </c>
      <c r="F83" s="83" t="s">
        <v>13</v>
      </c>
      <c r="G83" s="84" t="s">
        <v>13</v>
      </c>
      <c r="H83" s="53" t="s">
        <v>15</v>
      </c>
      <c r="I83" s="114" t="s">
        <v>15</v>
      </c>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row>
    <row r="84" ht="15.75" customHeight="1">
      <c r="A84" s="51">
        <v>44664.45716613426</v>
      </c>
      <c r="B84" s="23" t="s">
        <v>9</v>
      </c>
      <c r="C84" s="52" t="s">
        <v>10</v>
      </c>
      <c r="D84" s="53" t="s">
        <v>40</v>
      </c>
      <c r="E84" s="82" t="s">
        <v>23</v>
      </c>
      <c r="F84" s="82" t="s">
        <v>41</v>
      </c>
      <c r="G84" s="121" t="s">
        <v>23</v>
      </c>
      <c r="H84" s="53" t="s">
        <v>15</v>
      </c>
      <c r="I84" s="114" t="s">
        <v>15</v>
      </c>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row>
    <row r="85" ht="15.75" customHeight="1">
      <c r="A85" s="51">
        <v>44664.50211292824</v>
      </c>
      <c r="B85" s="23" t="s">
        <v>9</v>
      </c>
      <c r="C85" s="116" t="s">
        <v>10</v>
      </c>
      <c r="D85" s="53" t="s">
        <v>40</v>
      </c>
      <c r="E85" s="82" t="s">
        <v>34</v>
      </c>
      <c r="F85" s="82" t="s">
        <v>41</v>
      </c>
      <c r="G85" s="121" t="s">
        <v>41</v>
      </c>
      <c r="H85" s="53" t="s">
        <v>24</v>
      </c>
      <c r="I85" s="114" t="s">
        <v>16</v>
      </c>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row>
    <row r="86" ht="15.75" customHeight="1">
      <c r="A86" s="51">
        <v>44664.50298659722</v>
      </c>
      <c r="B86" s="23" t="s">
        <v>21</v>
      </c>
      <c r="C86" s="52" t="s">
        <v>10</v>
      </c>
      <c r="D86" s="53" t="s">
        <v>11</v>
      </c>
      <c r="E86" s="82" t="s">
        <v>12</v>
      </c>
      <c r="F86" s="83" t="s">
        <v>13</v>
      </c>
      <c r="G86" s="84" t="s">
        <v>13</v>
      </c>
      <c r="H86" s="53" t="s">
        <v>15</v>
      </c>
      <c r="I86" s="114" t="s">
        <v>15</v>
      </c>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row>
    <row r="87" ht="15.75" customHeight="1">
      <c r="A87" s="51">
        <v>44664.552642407405</v>
      </c>
      <c r="B87" s="23" t="s">
        <v>21</v>
      </c>
      <c r="C87" s="52" t="s">
        <v>10</v>
      </c>
      <c r="D87" s="53" t="s">
        <v>30</v>
      </c>
      <c r="E87" s="82" t="s">
        <v>23</v>
      </c>
      <c r="F87" s="82" t="s">
        <v>41</v>
      </c>
      <c r="G87" s="84" t="s">
        <v>13</v>
      </c>
      <c r="H87" s="53" t="s">
        <v>24</v>
      </c>
      <c r="I87" s="114" t="s">
        <v>15</v>
      </c>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row>
    <row r="88" ht="15.75" customHeight="1">
      <c r="A88" s="51">
        <v>44664.55340185185</v>
      </c>
      <c r="B88" s="23" t="s">
        <v>21</v>
      </c>
      <c r="C88" s="52" t="s">
        <v>10</v>
      </c>
      <c r="D88" s="53" t="s">
        <v>64</v>
      </c>
      <c r="E88" s="82" t="s">
        <v>34</v>
      </c>
      <c r="F88" s="82" t="s">
        <v>41</v>
      </c>
      <c r="G88" s="84" t="s">
        <v>13</v>
      </c>
      <c r="H88" s="53" t="s">
        <v>15</v>
      </c>
      <c r="I88" s="114" t="s">
        <v>15</v>
      </c>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row>
    <row r="89" ht="15.75" customHeight="1">
      <c r="A89" s="51">
        <v>44664.57040557871</v>
      </c>
      <c r="B89" s="23" t="s">
        <v>21</v>
      </c>
      <c r="C89" s="52" t="s">
        <v>10</v>
      </c>
      <c r="D89" s="53" t="s">
        <v>30</v>
      </c>
      <c r="E89" s="83" t="s">
        <v>31</v>
      </c>
      <c r="F89" s="82" t="s">
        <v>23</v>
      </c>
      <c r="G89" s="121" t="s">
        <v>23</v>
      </c>
      <c r="H89" s="53" t="s">
        <v>16</v>
      </c>
      <c r="I89" s="114" t="s">
        <v>16</v>
      </c>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row>
    <row r="90" ht="15.75" customHeight="1">
      <c r="A90" s="51">
        <v>44664.57114377315</v>
      </c>
      <c r="B90" s="23" t="s">
        <v>21</v>
      </c>
      <c r="C90" s="52" t="s">
        <v>10</v>
      </c>
      <c r="D90" s="53" t="s">
        <v>11</v>
      </c>
      <c r="E90" s="83" t="s">
        <v>13</v>
      </c>
      <c r="F90" s="82" t="s">
        <v>14</v>
      </c>
      <c r="G90" s="84" t="s">
        <v>13</v>
      </c>
      <c r="H90" s="53" t="s">
        <v>16</v>
      </c>
      <c r="I90" s="114" t="s">
        <v>15</v>
      </c>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row>
    <row r="91" ht="15.75" customHeight="1">
      <c r="A91" s="51">
        <v>44664.573440821754</v>
      </c>
      <c r="B91" s="23" t="s">
        <v>21</v>
      </c>
      <c r="C91" s="52" t="s">
        <v>10</v>
      </c>
      <c r="D91" s="53" t="s">
        <v>40</v>
      </c>
      <c r="E91" s="83" t="s">
        <v>13</v>
      </c>
      <c r="F91" s="82" t="s">
        <v>41</v>
      </c>
      <c r="G91" s="121" t="s">
        <v>23</v>
      </c>
      <c r="H91" s="53" t="s">
        <v>15</v>
      </c>
      <c r="I91" s="114" t="s">
        <v>16</v>
      </c>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row>
    <row r="92" ht="15.75" customHeight="1">
      <c r="A92" s="51">
        <v>44664.577608865744</v>
      </c>
      <c r="B92" s="23" t="s">
        <v>9</v>
      </c>
      <c r="C92" s="116" t="s">
        <v>10</v>
      </c>
      <c r="D92" s="140" t="s">
        <v>50</v>
      </c>
      <c r="E92" s="83" t="s">
        <v>13</v>
      </c>
      <c r="F92" s="82" t="s">
        <v>23</v>
      </c>
      <c r="G92" s="121" t="s">
        <v>41</v>
      </c>
      <c r="H92" s="53" t="s">
        <v>16</v>
      </c>
      <c r="I92" s="114" t="s">
        <v>16</v>
      </c>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row>
    <row r="93" ht="15.75" customHeight="1">
      <c r="A93" s="51">
        <v>44664.57820163194</v>
      </c>
      <c r="B93" s="23" t="s">
        <v>21</v>
      </c>
      <c r="C93" s="52" t="s">
        <v>10</v>
      </c>
      <c r="D93" s="53" t="s">
        <v>11</v>
      </c>
      <c r="E93" s="82" t="s">
        <v>34</v>
      </c>
      <c r="F93" s="83" t="s">
        <v>31</v>
      </c>
      <c r="G93" s="121" t="s">
        <v>23</v>
      </c>
      <c r="H93" s="53" t="s">
        <v>16</v>
      </c>
      <c r="I93" s="114" t="s">
        <v>16</v>
      </c>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row>
    <row r="94" ht="15.75" customHeight="1">
      <c r="A94" s="51">
        <v>44664.579620578705</v>
      </c>
      <c r="B94" s="23" t="s">
        <v>9</v>
      </c>
      <c r="C94" s="52" t="s">
        <v>10</v>
      </c>
      <c r="D94" s="53" t="s">
        <v>40</v>
      </c>
      <c r="E94" s="82" t="s">
        <v>34</v>
      </c>
      <c r="F94" s="82" t="s">
        <v>41</v>
      </c>
      <c r="G94" s="121" t="s">
        <v>23</v>
      </c>
      <c r="H94" s="53" t="s">
        <v>15</v>
      </c>
      <c r="I94" s="114" t="s">
        <v>15</v>
      </c>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row>
    <row r="95" ht="15.75" customHeight="1">
      <c r="A95" s="51">
        <v>44664.57973751157</v>
      </c>
      <c r="B95" s="23" t="s">
        <v>9</v>
      </c>
      <c r="C95" s="52" t="s">
        <v>10</v>
      </c>
      <c r="D95" s="53" t="s">
        <v>30</v>
      </c>
      <c r="E95" s="82" t="s">
        <v>23</v>
      </c>
      <c r="F95" s="82" t="s">
        <v>41</v>
      </c>
      <c r="G95" s="121" t="s">
        <v>41</v>
      </c>
      <c r="H95" s="53" t="s">
        <v>15</v>
      </c>
      <c r="I95" s="114" t="s">
        <v>16</v>
      </c>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row>
    <row r="96" ht="15.75" customHeight="1">
      <c r="A96" s="51">
        <v>44664.58222590278</v>
      </c>
      <c r="B96" s="23" t="s">
        <v>9</v>
      </c>
      <c r="C96" s="52" t="s">
        <v>10</v>
      </c>
      <c r="D96" s="53" t="s">
        <v>40</v>
      </c>
      <c r="E96" s="82" t="s">
        <v>34</v>
      </c>
      <c r="F96" s="82" t="s">
        <v>41</v>
      </c>
      <c r="G96" s="121" t="s">
        <v>41</v>
      </c>
      <c r="H96" s="53" t="s">
        <v>15</v>
      </c>
      <c r="I96" s="114" t="s">
        <v>15</v>
      </c>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row>
    <row r="97" ht="15.75" customHeight="1">
      <c r="A97" s="51">
        <v>44663.391140555555</v>
      </c>
      <c r="B97" s="23" t="s">
        <v>9</v>
      </c>
      <c r="C97" s="52" t="s">
        <v>10</v>
      </c>
      <c r="D97" s="53" t="s">
        <v>11</v>
      </c>
      <c r="E97" s="82" t="s">
        <v>12</v>
      </c>
      <c r="F97" s="83" t="s">
        <v>13</v>
      </c>
      <c r="G97" s="121" t="s">
        <v>41</v>
      </c>
      <c r="H97" s="53" t="s">
        <v>24</v>
      </c>
      <c r="I97" s="114" t="s">
        <v>15</v>
      </c>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row>
    <row r="98" ht="15.75" customHeight="1">
      <c r="A98" s="51">
        <v>44663.391554814814</v>
      </c>
      <c r="B98" s="23" t="s">
        <v>9</v>
      </c>
      <c r="C98" s="52" t="s">
        <v>10</v>
      </c>
      <c r="D98" s="53" t="s">
        <v>58</v>
      </c>
      <c r="E98" s="82" t="s">
        <v>34</v>
      </c>
      <c r="F98" s="82" t="s">
        <v>23</v>
      </c>
      <c r="G98" s="121" t="s">
        <v>41</v>
      </c>
      <c r="H98" s="53" t="s">
        <v>16</v>
      </c>
      <c r="I98" s="114" t="s">
        <v>15</v>
      </c>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row>
    <row r="99" ht="15.75" customHeight="1">
      <c r="A99" s="51">
        <v>44670.57508226852</v>
      </c>
      <c r="B99" s="23" t="s">
        <v>21</v>
      </c>
      <c r="C99" s="116" t="s">
        <v>10</v>
      </c>
      <c r="D99" s="53" t="s">
        <v>30</v>
      </c>
      <c r="E99" s="83" t="s">
        <v>31</v>
      </c>
      <c r="F99" s="83" t="s">
        <v>13</v>
      </c>
      <c r="G99" s="84" t="s">
        <v>13</v>
      </c>
      <c r="H99" s="53" t="s">
        <v>15</v>
      </c>
      <c r="I99" s="114" t="s">
        <v>15</v>
      </c>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row>
    <row r="100" ht="15.75" customHeight="1">
      <c r="A100" s="51">
        <v>44670.77761454861</v>
      </c>
      <c r="B100" s="23" t="s">
        <v>21</v>
      </c>
      <c r="C100" s="52" t="s">
        <v>10</v>
      </c>
      <c r="D100" s="53" t="s">
        <v>30</v>
      </c>
      <c r="E100" s="83" t="s">
        <v>31</v>
      </c>
      <c r="F100" s="82" t="s">
        <v>14</v>
      </c>
      <c r="G100" s="121" t="s">
        <v>41</v>
      </c>
      <c r="H100" s="53" t="s">
        <v>16</v>
      </c>
      <c r="I100" s="114" t="s">
        <v>15</v>
      </c>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row>
    <row r="101" ht="15.75" customHeight="1">
      <c r="A101" s="51">
        <v>44664.36964255787</v>
      </c>
      <c r="B101" s="23" t="s">
        <v>21</v>
      </c>
      <c r="C101" s="52" t="s">
        <v>10</v>
      </c>
      <c r="D101" s="53" t="s">
        <v>11</v>
      </c>
      <c r="E101" s="83" t="s">
        <v>13</v>
      </c>
      <c r="F101" s="83" t="s">
        <v>13</v>
      </c>
      <c r="G101" s="121" t="s">
        <v>14</v>
      </c>
      <c r="H101" s="53" t="s">
        <v>15</v>
      </c>
      <c r="I101" s="114" t="s">
        <v>15</v>
      </c>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row>
    <row r="102" ht="15.75" customHeight="1">
      <c r="A102" s="51">
        <v>44664.56696409722</v>
      </c>
      <c r="B102" s="23" t="s">
        <v>21</v>
      </c>
      <c r="C102" s="52" t="s">
        <v>10</v>
      </c>
      <c r="D102" s="53" t="s">
        <v>11</v>
      </c>
      <c r="E102" s="82" t="s">
        <v>34</v>
      </c>
      <c r="F102" s="82" t="s">
        <v>41</v>
      </c>
      <c r="G102" s="121" t="s">
        <v>23</v>
      </c>
      <c r="H102" s="53" t="s">
        <v>24</v>
      </c>
      <c r="I102" s="114" t="s">
        <v>16</v>
      </c>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row>
    <row r="103" ht="15.75" customHeight="1">
      <c r="A103" s="51">
        <v>44664.56871075231</v>
      </c>
      <c r="B103" s="23" t="s">
        <v>9</v>
      </c>
      <c r="C103" s="52" t="s">
        <v>10</v>
      </c>
      <c r="D103" s="53" t="s">
        <v>54</v>
      </c>
      <c r="E103" s="82" t="s">
        <v>34</v>
      </c>
      <c r="F103" s="82" t="s">
        <v>23</v>
      </c>
      <c r="G103" s="121" t="s">
        <v>14</v>
      </c>
      <c r="H103" s="53" t="s">
        <v>15</v>
      </c>
      <c r="I103" s="114" t="s">
        <v>15</v>
      </c>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row>
    <row r="104" ht="15.75" customHeight="1">
      <c r="A104" s="51">
        <v>44664.57158395833</v>
      </c>
      <c r="B104" s="23" t="s">
        <v>9</v>
      </c>
      <c r="C104" s="52" t="s">
        <v>10</v>
      </c>
      <c r="D104" s="53" t="s">
        <v>54</v>
      </c>
      <c r="E104" s="82" t="s">
        <v>34</v>
      </c>
      <c r="F104" s="83" t="s">
        <v>13</v>
      </c>
      <c r="G104" s="84" t="s">
        <v>13</v>
      </c>
      <c r="H104" s="53" t="s">
        <v>15</v>
      </c>
      <c r="I104" s="114" t="s">
        <v>15</v>
      </c>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row>
    <row r="105" ht="15.75" customHeight="1">
      <c r="A105" s="51">
        <v>44664.572169363426</v>
      </c>
      <c r="B105" s="23" t="s">
        <v>9</v>
      </c>
      <c r="C105" s="52" t="s">
        <v>10</v>
      </c>
      <c r="D105" s="53" t="s">
        <v>30</v>
      </c>
      <c r="E105" s="82" t="s">
        <v>23</v>
      </c>
      <c r="F105" s="82" t="s">
        <v>41</v>
      </c>
      <c r="G105" s="84" t="s">
        <v>13</v>
      </c>
      <c r="H105" s="53" t="s">
        <v>15</v>
      </c>
      <c r="I105" s="114" t="s">
        <v>16</v>
      </c>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row>
    <row r="106" ht="15.75" customHeight="1">
      <c r="A106" s="51">
        <v>44664.57358570602</v>
      </c>
      <c r="B106" s="23" t="s">
        <v>21</v>
      </c>
      <c r="C106" s="116" t="s">
        <v>10</v>
      </c>
      <c r="D106" s="53" t="s">
        <v>30</v>
      </c>
      <c r="E106" s="82" t="s">
        <v>23</v>
      </c>
      <c r="F106" s="82" t="s">
        <v>41</v>
      </c>
      <c r="G106" s="121" t="s">
        <v>23</v>
      </c>
      <c r="H106" s="53" t="s">
        <v>16</v>
      </c>
      <c r="I106" s="114" t="s">
        <v>15</v>
      </c>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row>
    <row r="107" ht="15.75" customHeight="1">
      <c r="A107" s="51">
        <v>44664.574022754634</v>
      </c>
      <c r="B107" s="23" t="s">
        <v>9</v>
      </c>
      <c r="C107" s="52" t="s">
        <v>10</v>
      </c>
      <c r="D107" s="53" t="s">
        <v>65</v>
      </c>
      <c r="E107" s="83" t="s">
        <v>13</v>
      </c>
      <c r="F107" s="83" t="s">
        <v>13</v>
      </c>
      <c r="G107" s="84" t="s">
        <v>13</v>
      </c>
      <c r="H107" s="53" t="s">
        <v>15</v>
      </c>
      <c r="I107" s="114" t="s">
        <v>16</v>
      </c>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row>
    <row r="108" ht="15.75" customHeight="1">
      <c r="A108" s="51">
        <v>44664.444598912036</v>
      </c>
      <c r="B108" s="23" t="s">
        <v>9</v>
      </c>
      <c r="C108" s="52" t="s">
        <v>10</v>
      </c>
      <c r="D108" s="53" t="s">
        <v>11</v>
      </c>
      <c r="E108" s="82" t="s">
        <v>34</v>
      </c>
      <c r="F108" s="83" t="s">
        <v>13</v>
      </c>
      <c r="G108" s="121" t="s">
        <v>23</v>
      </c>
      <c r="H108" s="53" t="s">
        <v>16</v>
      </c>
      <c r="I108" s="114" t="s">
        <v>15</v>
      </c>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row>
    <row r="109" ht="15.75" customHeight="1">
      <c r="A109" s="51">
        <v>44664.44652399306</v>
      </c>
      <c r="B109" s="23" t="s">
        <v>21</v>
      </c>
      <c r="C109" s="52" t="s">
        <v>10</v>
      </c>
      <c r="D109" s="53" t="s">
        <v>30</v>
      </c>
      <c r="E109" s="82" t="s">
        <v>23</v>
      </c>
      <c r="F109" s="82" t="s">
        <v>23</v>
      </c>
      <c r="G109" s="84" t="s">
        <v>13</v>
      </c>
      <c r="H109" s="53" t="s">
        <v>16</v>
      </c>
      <c r="I109" s="114" t="s">
        <v>15</v>
      </c>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row>
    <row r="110" ht="15.75" customHeight="1">
      <c r="A110" s="51">
        <v>44664.576332453704</v>
      </c>
      <c r="B110" s="23" t="s">
        <v>21</v>
      </c>
      <c r="C110" s="52" t="s">
        <v>10</v>
      </c>
      <c r="D110" s="140" t="s">
        <v>64</v>
      </c>
      <c r="E110" s="82" t="s">
        <v>23</v>
      </c>
      <c r="F110" s="82" t="s">
        <v>14</v>
      </c>
      <c r="G110" s="121" t="s">
        <v>14</v>
      </c>
      <c r="H110" s="53" t="s">
        <v>15</v>
      </c>
      <c r="I110" s="114" t="s">
        <v>15</v>
      </c>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row>
    <row r="111" ht="15.75" customHeight="1">
      <c r="A111" s="51">
        <v>44664.577766041664</v>
      </c>
      <c r="B111" s="23" t="s">
        <v>21</v>
      </c>
      <c r="C111" s="52" t="s">
        <v>10</v>
      </c>
      <c r="D111" s="53" t="s">
        <v>44</v>
      </c>
      <c r="E111" s="82" t="s">
        <v>23</v>
      </c>
      <c r="F111" s="82" t="s">
        <v>14</v>
      </c>
      <c r="G111" s="121" t="s">
        <v>41</v>
      </c>
      <c r="H111" s="53" t="s">
        <v>16</v>
      </c>
      <c r="I111" s="114" t="s">
        <v>15</v>
      </c>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row>
    <row r="112" ht="15.75" customHeight="1">
      <c r="A112" s="51">
        <v>44658.22221015046</v>
      </c>
      <c r="B112" s="23" t="s">
        <v>21</v>
      </c>
      <c r="C112" s="52" t="s">
        <v>10</v>
      </c>
      <c r="D112" s="53" t="s">
        <v>30</v>
      </c>
      <c r="E112" s="83" t="s">
        <v>31</v>
      </c>
      <c r="F112" s="82" t="s">
        <v>23</v>
      </c>
      <c r="G112" s="121" t="s">
        <v>41</v>
      </c>
      <c r="H112" s="53" t="s">
        <v>24</v>
      </c>
      <c r="I112" s="114" t="s">
        <v>16</v>
      </c>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row>
    <row r="113" ht="15.75" customHeight="1">
      <c r="A113" s="51">
        <v>44658.51767778935</v>
      </c>
      <c r="B113" s="23" t="s">
        <v>21</v>
      </c>
      <c r="C113" s="116" t="s">
        <v>10</v>
      </c>
      <c r="D113" s="53" t="s">
        <v>11</v>
      </c>
      <c r="E113" s="82" t="s">
        <v>34</v>
      </c>
      <c r="F113" s="83" t="s">
        <v>13</v>
      </c>
      <c r="G113" s="84" t="s">
        <v>13</v>
      </c>
      <c r="H113" s="53" t="s">
        <v>15</v>
      </c>
      <c r="I113" s="114" t="s">
        <v>15</v>
      </c>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row>
    <row r="114" ht="15.75" customHeight="1">
      <c r="A114" s="51">
        <v>44658.52013935185</v>
      </c>
      <c r="B114" s="23" t="s">
        <v>35</v>
      </c>
      <c r="C114" s="52" t="s">
        <v>10</v>
      </c>
      <c r="D114" s="53" t="s">
        <v>66</v>
      </c>
      <c r="E114" s="83" t="s">
        <v>13</v>
      </c>
      <c r="F114" s="83" t="s">
        <v>13</v>
      </c>
      <c r="G114" s="121" t="s">
        <v>14</v>
      </c>
      <c r="H114" s="53" t="s">
        <v>16</v>
      </c>
      <c r="I114" s="114" t="s">
        <v>16</v>
      </c>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row>
    <row r="115" ht="15.75" customHeight="1">
      <c r="A115" s="51">
        <v>44658.52021074074</v>
      </c>
      <c r="B115" s="23" t="s">
        <v>9</v>
      </c>
      <c r="C115" s="52" t="s">
        <v>10</v>
      </c>
      <c r="D115" s="53" t="s">
        <v>67</v>
      </c>
      <c r="E115" s="82" t="s">
        <v>34</v>
      </c>
      <c r="F115" s="82" t="s">
        <v>41</v>
      </c>
      <c r="G115" s="121" t="s">
        <v>23</v>
      </c>
      <c r="H115" s="53" t="s">
        <v>15</v>
      </c>
      <c r="I115" s="114" t="s">
        <v>15</v>
      </c>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row>
    <row r="116" ht="15.75" customHeight="1">
      <c r="A116" s="51">
        <v>44658.52025760416</v>
      </c>
      <c r="B116" s="23" t="s">
        <v>9</v>
      </c>
      <c r="C116" s="52" t="s">
        <v>10</v>
      </c>
      <c r="D116" s="53" t="s">
        <v>68</v>
      </c>
      <c r="E116" s="82" t="s">
        <v>12</v>
      </c>
      <c r="F116" s="82" t="s">
        <v>41</v>
      </c>
      <c r="G116" s="84" t="s">
        <v>13</v>
      </c>
      <c r="H116" s="53" t="s">
        <v>24</v>
      </c>
      <c r="I116" s="114" t="s">
        <v>16</v>
      </c>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row>
    <row r="117" ht="15.75" customHeight="1">
      <c r="A117" s="51">
        <v>44658.520268506945</v>
      </c>
      <c r="B117" s="23" t="s">
        <v>9</v>
      </c>
      <c r="C117" s="52" t="s">
        <v>10</v>
      </c>
      <c r="D117" s="53" t="s">
        <v>69</v>
      </c>
      <c r="E117" s="82" t="s">
        <v>12</v>
      </c>
      <c r="F117" s="82" t="s">
        <v>41</v>
      </c>
      <c r="G117" s="84" t="s">
        <v>13</v>
      </c>
      <c r="H117" s="53" t="s">
        <v>15</v>
      </c>
      <c r="I117" s="114" t="s">
        <v>15</v>
      </c>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row>
    <row r="118" ht="15.75" customHeight="1">
      <c r="A118" s="51">
        <v>44658.520754375</v>
      </c>
      <c r="B118" s="23" t="s">
        <v>9</v>
      </c>
      <c r="C118" s="52" t="s">
        <v>10</v>
      </c>
      <c r="D118" s="53" t="s">
        <v>68</v>
      </c>
      <c r="E118" s="82" t="s">
        <v>12</v>
      </c>
      <c r="F118" s="82" t="s">
        <v>14</v>
      </c>
      <c r="G118" s="121" t="s">
        <v>14</v>
      </c>
      <c r="H118" s="53" t="s">
        <v>24</v>
      </c>
      <c r="I118" s="114" t="s">
        <v>16</v>
      </c>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row>
    <row r="119" ht="15.75" customHeight="1">
      <c r="A119" s="51">
        <v>44659.59067138888</v>
      </c>
      <c r="B119" s="23" t="s">
        <v>21</v>
      </c>
      <c r="C119" s="52" t="s">
        <v>10</v>
      </c>
      <c r="D119" s="53" t="s">
        <v>11</v>
      </c>
      <c r="E119" s="83" t="s">
        <v>13</v>
      </c>
      <c r="F119" s="83" t="s">
        <v>13</v>
      </c>
      <c r="G119" s="84" t="s">
        <v>13</v>
      </c>
      <c r="H119" s="53" t="s">
        <v>16</v>
      </c>
      <c r="I119" s="114" t="s">
        <v>16</v>
      </c>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row>
    <row r="120" ht="15.75" customHeight="1">
      <c r="A120" s="51">
        <v>44659.59173833333</v>
      </c>
      <c r="B120" s="23" t="s">
        <v>9</v>
      </c>
      <c r="C120" s="52" t="s">
        <v>10</v>
      </c>
      <c r="D120" s="53" t="s">
        <v>11</v>
      </c>
      <c r="E120" s="82" t="s">
        <v>34</v>
      </c>
      <c r="F120" s="82" t="s">
        <v>41</v>
      </c>
      <c r="G120" s="121" t="s">
        <v>41</v>
      </c>
      <c r="H120" s="53" t="s">
        <v>15</v>
      </c>
      <c r="I120" s="114" t="s">
        <v>16</v>
      </c>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row>
    <row r="121" ht="15.75" customHeight="1">
      <c r="A121" s="51">
        <v>44659.59240498843</v>
      </c>
      <c r="B121" s="23" t="s">
        <v>9</v>
      </c>
      <c r="C121" s="52" t="s">
        <v>10</v>
      </c>
      <c r="D121" s="53" t="s">
        <v>11</v>
      </c>
      <c r="E121" s="83" t="s">
        <v>31</v>
      </c>
      <c r="F121" s="82" t="s">
        <v>14</v>
      </c>
      <c r="G121" s="84" t="s">
        <v>13</v>
      </c>
      <c r="H121" s="53" t="s">
        <v>16</v>
      </c>
      <c r="I121" s="114" t="s">
        <v>15</v>
      </c>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row>
    <row r="122" ht="15.75" customHeight="1">
      <c r="A122" s="51">
        <v>44659.59313547454</v>
      </c>
      <c r="B122" s="23" t="s">
        <v>9</v>
      </c>
      <c r="C122" s="52" t="s">
        <v>10</v>
      </c>
      <c r="D122" s="53" t="s">
        <v>11</v>
      </c>
      <c r="E122" s="82" t="s">
        <v>23</v>
      </c>
      <c r="F122" s="82" t="s">
        <v>41</v>
      </c>
      <c r="G122" s="121" t="s">
        <v>14</v>
      </c>
      <c r="H122" s="53" t="s">
        <v>24</v>
      </c>
      <c r="I122" s="114" t="s">
        <v>16</v>
      </c>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row>
    <row r="123" ht="15.75" customHeight="1">
      <c r="A123" s="51">
        <v>44659.59349086805</v>
      </c>
      <c r="B123" s="23" t="s">
        <v>9</v>
      </c>
      <c r="C123" s="52" t="s">
        <v>10</v>
      </c>
      <c r="D123" s="53" t="s">
        <v>30</v>
      </c>
      <c r="E123" s="83" t="s">
        <v>31</v>
      </c>
      <c r="F123" s="83" t="s">
        <v>31</v>
      </c>
      <c r="G123" s="121" t="s">
        <v>14</v>
      </c>
      <c r="H123" s="53" t="s">
        <v>15</v>
      </c>
      <c r="I123" s="114" t="s">
        <v>16</v>
      </c>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row>
    <row r="124" ht="15.75" customHeight="1">
      <c r="A124" s="51">
        <v>44659.59360449074</v>
      </c>
      <c r="B124" s="23" t="s">
        <v>9</v>
      </c>
      <c r="C124" s="52" t="s">
        <v>10</v>
      </c>
      <c r="D124" s="53" t="s">
        <v>11</v>
      </c>
      <c r="E124" s="83" t="s">
        <v>31</v>
      </c>
      <c r="F124" s="83" t="s">
        <v>13</v>
      </c>
      <c r="G124" s="84" t="s">
        <v>31</v>
      </c>
      <c r="H124" s="53" t="s">
        <v>16</v>
      </c>
      <c r="I124" s="114" t="s">
        <v>15</v>
      </c>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row>
    <row r="125" ht="15.75" customHeight="1">
      <c r="A125" s="51">
        <v>44659.59640005787</v>
      </c>
      <c r="B125" s="23" t="s">
        <v>9</v>
      </c>
      <c r="C125" s="52" t="s">
        <v>10</v>
      </c>
      <c r="D125" s="53" t="s">
        <v>70</v>
      </c>
      <c r="E125" s="83" t="s">
        <v>13</v>
      </c>
      <c r="F125" s="83" t="s">
        <v>13</v>
      </c>
      <c r="G125" s="84" t="s">
        <v>31</v>
      </c>
      <c r="H125" s="53" t="s">
        <v>24</v>
      </c>
      <c r="I125" s="114" t="s">
        <v>16</v>
      </c>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row>
    <row r="126" ht="15.75" customHeight="1">
      <c r="A126" s="51">
        <v>44659.597912129626</v>
      </c>
      <c r="B126" s="23" t="s">
        <v>9</v>
      </c>
      <c r="C126" s="52" t="s">
        <v>10</v>
      </c>
      <c r="D126" s="53" t="s">
        <v>11</v>
      </c>
      <c r="E126" s="82" t="s">
        <v>12</v>
      </c>
      <c r="F126" s="82" t="s">
        <v>14</v>
      </c>
      <c r="G126" s="121" t="s">
        <v>41</v>
      </c>
      <c r="H126" s="53" t="s">
        <v>15</v>
      </c>
      <c r="I126" s="114" t="s">
        <v>15</v>
      </c>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row>
    <row r="127" ht="15.75" customHeight="1">
      <c r="A127" s="51">
        <v>44662.36074986111</v>
      </c>
      <c r="B127" s="23" t="s">
        <v>9</v>
      </c>
      <c r="C127" s="52" t="s">
        <v>10</v>
      </c>
      <c r="D127" s="53" t="s">
        <v>40</v>
      </c>
      <c r="E127" s="83" t="s">
        <v>13</v>
      </c>
      <c r="F127" s="83" t="s">
        <v>13</v>
      </c>
      <c r="G127" s="121" t="s">
        <v>14</v>
      </c>
      <c r="H127" s="53" t="s">
        <v>15</v>
      </c>
      <c r="I127" s="114" t="s">
        <v>15</v>
      </c>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row>
    <row r="128" ht="15.75" customHeight="1">
      <c r="A128" s="51">
        <v>44662.36278998843</v>
      </c>
      <c r="B128" s="23" t="s">
        <v>21</v>
      </c>
      <c r="C128" s="52" t="s">
        <v>10</v>
      </c>
      <c r="D128" s="53" t="s">
        <v>11</v>
      </c>
      <c r="E128" s="82" t="s">
        <v>34</v>
      </c>
      <c r="F128" s="83" t="s">
        <v>13</v>
      </c>
      <c r="G128" s="121" t="s">
        <v>14</v>
      </c>
      <c r="H128" s="53" t="s">
        <v>24</v>
      </c>
      <c r="I128" s="114" t="s">
        <v>15</v>
      </c>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row>
    <row r="129" ht="15.75" customHeight="1">
      <c r="A129" s="51">
        <v>44662.36304002315</v>
      </c>
      <c r="B129" s="23" t="s">
        <v>21</v>
      </c>
      <c r="C129" s="52" t="s">
        <v>10</v>
      </c>
      <c r="D129" s="53" t="s">
        <v>11</v>
      </c>
      <c r="E129" s="82" t="s">
        <v>34</v>
      </c>
      <c r="F129" s="82" t="s">
        <v>14</v>
      </c>
      <c r="G129" s="121" t="s">
        <v>23</v>
      </c>
      <c r="H129" s="53" t="s">
        <v>16</v>
      </c>
      <c r="I129" s="114" t="s">
        <v>15</v>
      </c>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row>
    <row r="130" ht="15.75" customHeight="1">
      <c r="A130" s="51">
        <v>44662.36332805555</v>
      </c>
      <c r="B130" s="23" t="s">
        <v>21</v>
      </c>
      <c r="C130" s="52" t="s">
        <v>10</v>
      </c>
      <c r="D130" s="53" t="s">
        <v>11</v>
      </c>
      <c r="E130" s="82" t="s">
        <v>34</v>
      </c>
      <c r="F130" s="82" t="s">
        <v>14</v>
      </c>
      <c r="G130" s="121" t="s">
        <v>41</v>
      </c>
      <c r="H130" s="53" t="s">
        <v>16</v>
      </c>
      <c r="I130" s="114" t="s">
        <v>15</v>
      </c>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row>
    <row r="131" ht="15.75" customHeight="1">
      <c r="A131" s="51">
        <v>44662.364534629625</v>
      </c>
      <c r="B131" s="23" t="s">
        <v>35</v>
      </c>
      <c r="C131" s="52" t="s">
        <v>10</v>
      </c>
      <c r="D131" s="53" t="s">
        <v>71</v>
      </c>
      <c r="E131" s="82" t="s">
        <v>12</v>
      </c>
      <c r="F131" s="83" t="s">
        <v>13</v>
      </c>
      <c r="G131" s="121" t="s">
        <v>41</v>
      </c>
      <c r="H131" s="53" t="s">
        <v>15</v>
      </c>
      <c r="I131" s="114" t="s">
        <v>16</v>
      </c>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row>
    <row r="132" ht="15.75" customHeight="1">
      <c r="A132" s="51">
        <v>44662.36455599537</v>
      </c>
      <c r="B132" s="23" t="s">
        <v>21</v>
      </c>
      <c r="C132" s="52" t="s">
        <v>10</v>
      </c>
      <c r="D132" s="53" t="s">
        <v>44</v>
      </c>
      <c r="E132" s="82" t="s">
        <v>12</v>
      </c>
      <c r="F132" s="82" t="s">
        <v>41</v>
      </c>
      <c r="G132" s="84" t="s">
        <v>13</v>
      </c>
      <c r="H132" s="53" t="s">
        <v>16</v>
      </c>
      <c r="I132" s="114" t="s">
        <v>15</v>
      </c>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row>
    <row r="133" ht="15.75" customHeight="1">
      <c r="A133" s="51">
        <v>44662.3647449537</v>
      </c>
      <c r="B133" s="23" t="s">
        <v>9</v>
      </c>
      <c r="C133" s="52" t="s">
        <v>10</v>
      </c>
      <c r="D133" s="53" t="s">
        <v>72</v>
      </c>
      <c r="E133" s="83" t="s">
        <v>13</v>
      </c>
      <c r="F133" s="82" t="s">
        <v>41</v>
      </c>
      <c r="G133" s="121" t="s">
        <v>23</v>
      </c>
      <c r="H133" s="53" t="s">
        <v>15</v>
      </c>
      <c r="I133" s="114" t="s">
        <v>16</v>
      </c>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row>
    <row r="134" ht="15.75" customHeight="1">
      <c r="A134" s="51">
        <v>44662.36484304398</v>
      </c>
      <c r="B134" s="23" t="s">
        <v>9</v>
      </c>
      <c r="C134" s="52" t="s">
        <v>10</v>
      </c>
      <c r="D134" s="53" t="s">
        <v>62</v>
      </c>
      <c r="E134" s="83" t="s">
        <v>13</v>
      </c>
      <c r="F134" s="82" t="s">
        <v>23</v>
      </c>
      <c r="G134" s="121" t="s">
        <v>23</v>
      </c>
      <c r="H134" s="53" t="s">
        <v>24</v>
      </c>
      <c r="I134" s="114" t="s">
        <v>15</v>
      </c>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row>
    <row r="135" ht="15.75" customHeight="1">
      <c r="A135" s="51">
        <v>44662.36785462963</v>
      </c>
      <c r="B135" s="23" t="s">
        <v>9</v>
      </c>
      <c r="C135" s="52" t="s">
        <v>10</v>
      </c>
      <c r="D135" s="53" t="s">
        <v>11</v>
      </c>
      <c r="E135" s="83" t="s">
        <v>31</v>
      </c>
      <c r="F135" s="82" t="s">
        <v>23</v>
      </c>
      <c r="G135" s="121" t="s">
        <v>23</v>
      </c>
      <c r="H135" s="53" t="s">
        <v>15</v>
      </c>
      <c r="I135" s="114" t="s">
        <v>16</v>
      </c>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row>
    <row r="136" ht="15.75" customHeight="1">
      <c r="A136" s="51">
        <v>44662.36842549768</v>
      </c>
      <c r="B136" s="23" t="s">
        <v>9</v>
      </c>
      <c r="C136" s="52" t="s">
        <v>10</v>
      </c>
      <c r="D136" s="53" t="s">
        <v>11</v>
      </c>
      <c r="E136" s="83" t="s">
        <v>13</v>
      </c>
      <c r="F136" s="82" t="s">
        <v>41</v>
      </c>
      <c r="G136" s="121" t="s">
        <v>14</v>
      </c>
      <c r="H136" s="53" t="s">
        <v>15</v>
      </c>
      <c r="I136" s="114" t="s">
        <v>15</v>
      </c>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row>
    <row r="137" ht="15.75" customHeight="1">
      <c r="A137" s="51">
        <v>44662.485985983796</v>
      </c>
      <c r="B137" s="23" t="s">
        <v>9</v>
      </c>
      <c r="C137" s="52" t="s">
        <v>10</v>
      </c>
      <c r="D137" s="53" t="s">
        <v>67</v>
      </c>
      <c r="E137" s="83" t="s">
        <v>13</v>
      </c>
      <c r="F137" s="83" t="s">
        <v>13</v>
      </c>
      <c r="G137" s="121" t="s">
        <v>14</v>
      </c>
      <c r="H137" s="53" t="s">
        <v>16</v>
      </c>
      <c r="I137" s="114" t="s">
        <v>15</v>
      </c>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row>
    <row r="138" ht="15.75" customHeight="1">
      <c r="A138" s="51">
        <v>44662.48606836806</v>
      </c>
      <c r="B138" s="23" t="s">
        <v>21</v>
      </c>
      <c r="C138" s="52" t="s">
        <v>10</v>
      </c>
      <c r="D138" s="53" t="s">
        <v>55</v>
      </c>
      <c r="E138" s="82" t="s">
        <v>12</v>
      </c>
      <c r="F138" s="83" t="s">
        <v>13</v>
      </c>
      <c r="G138" s="121" t="s">
        <v>23</v>
      </c>
      <c r="H138" s="53" t="s">
        <v>15</v>
      </c>
      <c r="I138" s="114" t="s">
        <v>15</v>
      </c>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row>
    <row r="139" ht="15.75" customHeight="1">
      <c r="A139" s="51">
        <v>44662.48641358796</v>
      </c>
      <c r="B139" s="23" t="s">
        <v>35</v>
      </c>
      <c r="C139" s="52" t="s">
        <v>10</v>
      </c>
      <c r="D139" s="53" t="s">
        <v>30</v>
      </c>
      <c r="E139" s="82" t="s">
        <v>23</v>
      </c>
      <c r="F139" s="82" t="s">
        <v>23</v>
      </c>
      <c r="G139" s="121" t="s">
        <v>41</v>
      </c>
      <c r="H139" s="53" t="s">
        <v>24</v>
      </c>
      <c r="I139" s="114" t="s">
        <v>16</v>
      </c>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row>
    <row r="140" ht="15.75" customHeight="1">
      <c r="A140" s="51">
        <v>44662.48648668981</v>
      </c>
      <c r="B140" s="23" t="s">
        <v>21</v>
      </c>
      <c r="C140" s="52" t="s">
        <v>10</v>
      </c>
      <c r="D140" s="53" t="s">
        <v>11</v>
      </c>
      <c r="E140" s="83" t="s">
        <v>13</v>
      </c>
      <c r="F140" s="83" t="s">
        <v>13</v>
      </c>
      <c r="G140" s="121" t="s">
        <v>41</v>
      </c>
      <c r="H140" s="53" t="s">
        <v>16</v>
      </c>
      <c r="I140" s="114" t="s">
        <v>15</v>
      </c>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row>
    <row r="141" ht="15.75" customHeight="1">
      <c r="A141" s="51">
        <v>44662.48670739583</v>
      </c>
      <c r="B141" s="23" t="s">
        <v>21</v>
      </c>
      <c r="C141" s="52" t="s">
        <v>10</v>
      </c>
      <c r="D141" s="53" t="s">
        <v>30</v>
      </c>
      <c r="E141" s="82" t="s">
        <v>34</v>
      </c>
      <c r="F141" s="82" t="s">
        <v>23</v>
      </c>
      <c r="G141" s="84" t="s">
        <v>31</v>
      </c>
      <c r="H141" s="53" t="s">
        <v>16</v>
      </c>
      <c r="I141" s="114" t="s">
        <v>15</v>
      </c>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row>
    <row r="142" ht="15.75" customHeight="1">
      <c r="A142" s="51">
        <v>44662.48700929398</v>
      </c>
      <c r="B142" s="23" t="s">
        <v>9</v>
      </c>
      <c r="C142" s="52" t="s">
        <v>10</v>
      </c>
      <c r="D142" s="53" t="s">
        <v>11</v>
      </c>
      <c r="E142" s="82" t="s">
        <v>34</v>
      </c>
      <c r="F142" s="82" t="s">
        <v>41</v>
      </c>
      <c r="G142" s="121" t="s">
        <v>41</v>
      </c>
      <c r="H142" s="53" t="s">
        <v>15</v>
      </c>
      <c r="I142" s="114" t="s">
        <v>15</v>
      </c>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row>
    <row r="143" ht="15.75" customHeight="1">
      <c r="A143" s="51">
        <v>44662.48702211806</v>
      </c>
      <c r="B143" s="23" t="s">
        <v>21</v>
      </c>
      <c r="C143" s="52" t="s">
        <v>10</v>
      </c>
      <c r="D143" s="53" t="s">
        <v>30</v>
      </c>
      <c r="E143" s="82" t="s">
        <v>23</v>
      </c>
      <c r="F143" s="82" t="s">
        <v>41</v>
      </c>
      <c r="G143" s="121" t="s">
        <v>14</v>
      </c>
      <c r="H143" s="53" t="s">
        <v>16</v>
      </c>
      <c r="I143" s="114" t="s">
        <v>15</v>
      </c>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row>
    <row r="144" ht="15.75" customHeight="1">
      <c r="A144" s="51">
        <v>44662.48704677084</v>
      </c>
      <c r="B144" s="23" t="s">
        <v>9</v>
      </c>
      <c r="C144" s="52" t="s">
        <v>10</v>
      </c>
      <c r="D144" s="53" t="s">
        <v>73</v>
      </c>
      <c r="E144" s="82" t="s">
        <v>34</v>
      </c>
      <c r="F144" s="82" t="s">
        <v>41</v>
      </c>
      <c r="G144" s="84" t="s">
        <v>13</v>
      </c>
      <c r="H144" s="53" t="s">
        <v>15</v>
      </c>
      <c r="I144" s="114" t="s">
        <v>15</v>
      </c>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row>
    <row r="145" ht="15.75" customHeight="1">
      <c r="A145" s="51">
        <v>44662.48721193287</v>
      </c>
      <c r="B145" s="23" t="s">
        <v>9</v>
      </c>
      <c r="C145" s="52" t="s">
        <v>10</v>
      </c>
      <c r="D145" s="53" t="s">
        <v>11</v>
      </c>
      <c r="E145" s="83" t="s">
        <v>13</v>
      </c>
      <c r="F145" s="83" t="s">
        <v>13</v>
      </c>
      <c r="G145" s="121" t="s">
        <v>41</v>
      </c>
      <c r="H145" s="53" t="s">
        <v>16</v>
      </c>
      <c r="I145" s="114" t="s">
        <v>16</v>
      </c>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row>
    <row r="146" ht="15.75" customHeight="1">
      <c r="A146" s="51">
        <v>44662.487214340275</v>
      </c>
      <c r="B146" s="23" t="s">
        <v>9</v>
      </c>
      <c r="C146" s="52" t="s">
        <v>10</v>
      </c>
      <c r="D146" s="53" t="s">
        <v>11</v>
      </c>
      <c r="E146" s="82" t="s">
        <v>34</v>
      </c>
      <c r="F146" s="82" t="s">
        <v>41</v>
      </c>
      <c r="G146" s="121" t="s">
        <v>14</v>
      </c>
      <c r="H146" s="53" t="s">
        <v>15</v>
      </c>
      <c r="I146" s="114" t="s">
        <v>15</v>
      </c>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row>
    <row r="147" ht="15.75" customHeight="1">
      <c r="A147" s="51">
        <v>44662.48738560185</v>
      </c>
      <c r="B147" s="23" t="s">
        <v>21</v>
      </c>
      <c r="C147" s="52" t="s">
        <v>10</v>
      </c>
      <c r="D147" s="53" t="s">
        <v>30</v>
      </c>
      <c r="E147" s="83" t="s">
        <v>31</v>
      </c>
      <c r="F147" s="82" t="s">
        <v>14</v>
      </c>
      <c r="G147" s="84" t="s">
        <v>13</v>
      </c>
      <c r="H147" s="53" t="s">
        <v>24</v>
      </c>
      <c r="I147" s="114" t="s">
        <v>16</v>
      </c>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row>
    <row r="148" ht="15.75" customHeight="1">
      <c r="A148" s="51">
        <v>44662.48746446759</v>
      </c>
      <c r="B148" s="23" t="s">
        <v>9</v>
      </c>
      <c r="C148" s="52" t="s">
        <v>10</v>
      </c>
      <c r="D148" s="53" t="s">
        <v>68</v>
      </c>
      <c r="E148" s="82" t="s">
        <v>12</v>
      </c>
      <c r="F148" s="83" t="s">
        <v>13</v>
      </c>
      <c r="G148" s="121" t="s">
        <v>14</v>
      </c>
      <c r="H148" s="53" t="s">
        <v>15</v>
      </c>
      <c r="I148" s="114" t="s">
        <v>15</v>
      </c>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row>
    <row r="149" ht="15.75" customHeight="1">
      <c r="A149" s="51">
        <v>44662.48796254629</v>
      </c>
      <c r="B149" s="23" t="s">
        <v>21</v>
      </c>
      <c r="C149" s="52" t="s">
        <v>10</v>
      </c>
      <c r="D149" s="53" t="s">
        <v>46</v>
      </c>
      <c r="E149" s="82" t="s">
        <v>23</v>
      </c>
      <c r="F149" s="83" t="s">
        <v>13</v>
      </c>
      <c r="G149" s="121" t="s">
        <v>14</v>
      </c>
      <c r="H149" s="53" t="s">
        <v>24</v>
      </c>
      <c r="I149" s="114" t="s">
        <v>16</v>
      </c>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row>
    <row r="150" ht="15.75" customHeight="1">
      <c r="A150" s="51">
        <v>44662.48796462963</v>
      </c>
      <c r="B150" s="23" t="s">
        <v>21</v>
      </c>
      <c r="C150" s="52" t="s">
        <v>10</v>
      </c>
      <c r="D150" s="53" t="s">
        <v>11</v>
      </c>
      <c r="E150" s="83" t="s">
        <v>31</v>
      </c>
      <c r="F150" s="82" t="s">
        <v>23</v>
      </c>
      <c r="G150" s="84" t="s">
        <v>31</v>
      </c>
      <c r="H150" s="53" t="s">
        <v>16</v>
      </c>
      <c r="I150" s="114" t="s">
        <v>15</v>
      </c>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row>
    <row r="151" ht="15.75" customHeight="1">
      <c r="A151" s="51">
        <v>44662.48806631945</v>
      </c>
      <c r="B151" s="23" t="s">
        <v>21</v>
      </c>
      <c r="C151" s="52" t="s">
        <v>10</v>
      </c>
      <c r="D151" s="53" t="s">
        <v>11</v>
      </c>
      <c r="E151" s="82" t="s">
        <v>12</v>
      </c>
      <c r="F151" s="83" t="s">
        <v>13</v>
      </c>
      <c r="G151" s="84" t="s">
        <v>13</v>
      </c>
      <c r="H151" s="53" t="s">
        <v>24</v>
      </c>
      <c r="I151" s="114" t="s">
        <v>16</v>
      </c>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row>
    <row r="152" ht="15.75" customHeight="1">
      <c r="A152" s="51">
        <v>44662.48820571759</v>
      </c>
      <c r="B152" s="23" t="s">
        <v>21</v>
      </c>
      <c r="C152" s="52" t="s">
        <v>10</v>
      </c>
      <c r="D152" s="53" t="s">
        <v>30</v>
      </c>
      <c r="E152" s="82" t="s">
        <v>34</v>
      </c>
      <c r="F152" s="82" t="s">
        <v>14</v>
      </c>
      <c r="G152" s="121" t="s">
        <v>23</v>
      </c>
      <c r="H152" s="53" t="s">
        <v>15</v>
      </c>
      <c r="I152" s="114" t="s">
        <v>15</v>
      </c>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row>
    <row r="153" ht="15.75" customHeight="1">
      <c r="A153" s="51">
        <v>44662.488321701385</v>
      </c>
      <c r="B153" s="23" t="s">
        <v>21</v>
      </c>
      <c r="C153" s="52" t="s">
        <v>10</v>
      </c>
      <c r="D153" s="53" t="s">
        <v>11</v>
      </c>
      <c r="E153" s="82" t="s">
        <v>34</v>
      </c>
      <c r="F153" s="83" t="s">
        <v>13</v>
      </c>
      <c r="G153" s="84" t="s">
        <v>13</v>
      </c>
      <c r="H153" s="53" t="s">
        <v>15</v>
      </c>
      <c r="I153" s="114" t="s">
        <v>15</v>
      </c>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row>
    <row r="154" ht="15.75" customHeight="1">
      <c r="A154" s="51">
        <v>44662.48838863426</v>
      </c>
      <c r="B154" s="23" t="s">
        <v>21</v>
      </c>
      <c r="C154" s="52" t="s">
        <v>10</v>
      </c>
      <c r="D154" s="53" t="s">
        <v>54</v>
      </c>
      <c r="E154" s="82" t="s">
        <v>34</v>
      </c>
      <c r="F154" s="83" t="s">
        <v>31</v>
      </c>
      <c r="G154" s="84" t="s">
        <v>31</v>
      </c>
      <c r="H154" s="53" t="s">
        <v>16</v>
      </c>
      <c r="I154" s="114" t="s">
        <v>15</v>
      </c>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row>
    <row r="155" ht="15.75" customHeight="1">
      <c r="A155" s="51">
        <v>44662.48889233796</v>
      </c>
      <c r="B155" s="23" t="s">
        <v>21</v>
      </c>
      <c r="C155" s="52" t="s">
        <v>10</v>
      </c>
      <c r="D155" s="53" t="s">
        <v>11</v>
      </c>
      <c r="E155" s="83" t="s">
        <v>13</v>
      </c>
      <c r="F155" s="83" t="s">
        <v>13</v>
      </c>
      <c r="G155" s="84" t="s">
        <v>13</v>
      </c>
      <c r="H155" s="53" t="s">
        <v>15</v>
      </c>
      <c r="I155" s="114" t="s">
        <v>16</v>
      </c>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row>
    <row r="156" ht="15.75" customHeight="1">
      <c r="A156" s="51">
        <v>44662.48913335648</v>
      </c>
      <c r="B156" s="23" t="s">
        <v>21</v>
      </c>
      <c r="C156" s="52" t="s">
        <v>10</v>
      </c>
      <c r="D156" s="53" t="s">
        <v>54</v>
      </c>
      <c r="E156" s="82" t="s">
        <v>23</v>
      </c>
      <c r="F156" s="83" t="s">
        <v>13</v>
      </c>
      <c r="G156" s="84" t="s">
        <v>13</v>
      </c>
      <c r="H156" s="53" t="s">
        <v>24</v>
      </c>
      <c r="I156" s="114" t="s">
        <v>15</v>
      </c>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row>
    <row r="157" ht="15.75" customHeight="1">
      <c r="A157" s="51">
        <v>44665.36468115741</v>
      </c>
      <c r="B157" s="23" t="s">
        <v>21</v>
      </c>
      <c r="C157" s="52" t="s">
        <v>10</v>
      </c>
      <c r="D157" s="53" t="s">
        <v>74</v>
      </c>
      <c r="E157" s="83" t="s">
        <v>13</v>
      </c>
      <c r="F157" s="83" t="s">
        <v>13</v>
      </c>
      <c r="G157" s="84" t="s">
        <v>13</v>
      </c>
      <c r="H157" s="53" t="s">
        <v>24</v>
      </c>
      <c r="I157" s="114" t="s">
        <v>16</v>
      </c>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row>
    <row r="158" ht="15.75" customHeight="1">
      <c r="A158" s="51">
        <v>44665.36740361111</v>
      </c>
      <c r="B158" s="23" t="s">
        <v>21</v>
      </c>
      <c r="C158" s="52" t="s">
        <v>10</v>
      </c>
      <c r="D158" s="53" t="s">
        <v>30</v>
      </c>
      <c r="E158" s="82" t="s">
        <v>34</v>
      </c>
      <c r="F158" s="82" t="s">
        <v>41</v>
      </c>
      <c r="G158" s="121" t="s">
        <v>14</v>
      </c>
      <c r="H158" s="53" t="s">
        <v>16</v>
      </c>
      <c r="I158" s="114" t="s">
        <v>16</v>
      </c>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row>
    <row r="159" ht="15.75" customHeight="1">
      <c r="A159" s="51">
        <v>44665.36751819444</v>
      </c>
      <c r="B159" s="23" t="s">
        <v>35</v>
      </c>
      <c r="C159" s="52" t="s">
        <v>10</v>
      </c>
      <c r="D159" s="140" t="s">
        <v>50</v>
      </c>
      <c r="E159" s="82" t="s">
        <v>12</v>
      </c>
      <c r="F159" s="82" t="s">
        <v>41</v>
      </c>
      <c r="G159" s="121" t="s">
        <v>41</v>
      </c>
      <c r="H159" s="53" t="s">
        <v>16</v>
      </c>
      <c r="I159" s="114" t="s">
        <v>16</v>
      </c>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row>
    <row r="160" ht="15.75" customHeight="1">
      <c r="A160" s="51">
        <v>44665.367890023146</v>
      </c>
      <c r="B160" s="23" t="s">
        <v>21</v>
      </c>
      <c r="C160" s="52" t="s">
        <v>10</v>
      </c>
      <c r="D160" s="53" t="s">
        <v>75</v>
      </c>
      <c r="E160" s="82" t="s">
        <v>34</v>
      </c>
      <c r="F160" s="82" t="s">
        <v>41</v>
      </c>
      <c r="G160" s="121" t="s">
        <v>41</v>
      </c>
      <c r="H160" s="53" t="s">
        <v>16</v>
      </c>
      <c r="I160" s="114" t="s">
        <v>15</v>
      </c>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row>
    <row r="161" ht="15.75" customHeight="1">
      <c r="A161" s="51">
        <v>44665.36927545139</v>
      </c>
      <c r="B161" s="23" t="s">
        <v>9</v>
      </c>
      <c r="C161" s="52" t="s">
        <v>10</v>
      </c>
      <c r="D161" s="53" t="s">
        <v>40</v>
      </c>
      <c r="E161" s="82" t="s">
        <v>34</v>
      </c>
      <c r="F161" s="82" t="s">
        <v>23</v>
      </c>
      <c r="G161" s="84" t="s">
        <v>13</v>
      </c>
      <c r="H161" s="53" t="s">
        <v>16</v>
      </c>
      <c r="I161" s="114" t="s">
        <v>16</v>
      </c>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row>
    <row r="162" ht="15.75" customHeight="1">
      <c r="A162" s="51">
        <v>44665.36929407407</v>
      </c>
      <c r="B162" s="23" t="s">
        <v>21</v>
      </c>
      <c r="C162" s="52" t="s">
        <v>10</v>
      </c>
      <c r="D162" s="53" t="s">
        <v>30</v>
      </c>
      <c r="E162" s="82" t="s">
        <v>23</v>
      </c>
      <c r="F162" s="83" t="s">
        <v>13</v>
      </c>
      <c r="G162" s="84" t="s">
        <v>13</v>
      </c>
      <c r="H162" s="53" t="s">
        <v>16</v>
      </c>
      <c r="I162" s="114" t="s">
        <v>16</v>
      </c>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row>
    <row r="163" ht="15.75" customHeight="1">
      <c r="A163" s="51">
        <v>44665.37016341435</v>
      </c>
      <c r="B163" s="23" t="s">
        <v>9</v>
      </c>
      <c r="C163" s="52" t="s">
        <v>10</v>
      </c>
      <c r="D163" s="53" t="s">
        <v>76</v>
      </c>
      <c r="E163" s="83" t="s">
        <v>13</v>
      </c>
      <c r="F163" s="82" t="s">
        <v>14</v>
      </c>
      <c r="G163" s="121" t="s">
        <v>23</v>
      </c>
      <c r="H163" s="53" t="s">
        <v>24</v>
      </c>
      <c r="I163" s="114" t="s">
        <v>15</v>
      </c>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row>
    <row r="164" ht="15.75" customHeight="1">
      <c r="A164" s="51">
        <v>44665.3712075463</v>
      </c>
      <c r="B164" s="23" t="s">
        <v>21</v>
      </c>
      <c r="C164" s="52" t="s">
        <v>10</v>
      </c>
      <c r="D164" s="53" t="s">
        <v>11</v>
      </c>
      <c r="E164" s="83" t="s">
        <v>13</v>
      </c>
      <c r="F164" s="82" t="s">
        <v>41</v>
      </c>
      <c r="G164" s="121" t="s">
        <v>41</v>
      </c>
      <c r="H164" s="53" t="s">
        <v>24</v>
      </c>
      <c r="I164" s="114" t="s">
        <v>15</v>
      </c>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row>
    <row r="165" ht="15.75" customHeight="1">
      <c r="A165" s="51">
        <v>44665.37233489583</v>
      </c>
      <c r="B165" s="23" t="s">
        <v>21</v>
      </c>
      <c r="C165" s="52" t="s">
        <v>10</v>
      </c>
      <c r="D165" s="53" t="s">
        <v>44</v>
      </c>
      <c r="E165" s="83" t="s">
        <v>13</v>
      </c>
      <c r="F165" s="83" t="s">
        <v>31</v>
      </c>
      <c r="G165" s="121" t="s">
        <v>14</v>
      </c>
      <c r="H165" s="53" t="s">
        <v>24</v>
      </c>
      <c r="I165" s="114" t="s">
        <v>15</v>
      </c>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row>
    <row r="166" ht="15.75" customHeight="1">
      <c r="A166" s="51">
        <v>44665.37260486111</v>
      </c>
      <c r="B166" s="23" t="s">
        <v>21</v>
      </c>
      <c r="C166" s="52" t="s">
        <v>10</v>
      </c>
      <c r="D166" s="53" t="s">
        <v>30</v>
      </c>
      <c r="E166" s="83" t="s">
        <v>31</v>
      </c>
      <c r="F166" s="82" t="s">
        <v>14</v>
      </c>
      <c r="G166" s="121" t="s">
        <v>14</v>
      </c>
      <c r="H166" s="53" t="s">
        <v>15</v>
      </c>
      <c r="I166" s="114" t="s">
        <v>15</v>
      </c>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row>
    <row r="167" ht="15.75" customHeight="1">
      <c r="A167" s="51">
        <v>44665.37344491898</v>
      </c>
      <c r="B167" s="23" t="s">
        <v>21</v>
      </c>
      <c r="C167" s="52" t="s">
        <v>10</v>
      </c>
      <c r="D167" s="53" t="s">
        <v>11</v>
      </c>
      <c r="E167" s="83" t="s">
        <v>13</v>
      </c>
      <c r="F167" s="82" t="s">
        <v>23</v>
      </c>
      <c r="G167" s="121" t="s">
        <v>23</v>
      </c>
      <c r="H167" s="53" t="s">
        <v>15</v>
      </c>
      <c r="I167" s="114" t="s">
        <v>16</v>
      </c>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row>
    <row r="168" ht="15.75" customHeight="1">
      <c r="A168" s="51">
        <v>44670.43375568287</v>
      </c>
      <c r="B168" s="23" t="s">
        <v>9</v>
      </c>
      <c r="C168" s="52" t="s">
        <v>10</v>
      </c>
      <c r="D168" s="53" t="s">
        <v>67</v>
      </c>
      <c r="E168" s="82" t="s">
        <v>34</v>
      </c>
      <c r="F168" s="82" t="s">
        <v>41</v>
      </c>
      <c r="G168" s="121" t="s">
        <v>14</v>
      </c>
      <c r="H168" s="53" t="s">
        <v>15</v>
      </c>
      <c r="I168" s="114" t="s">
        <v>15</v>
      </c>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row>
    <row r="169" ht="15.75" customHeight="1">
      <c r="A169" s="51">
        <v>44670.436893564816</v>
      </c>
      <c r="B169" s="23" t="s">
        <v>21</v>
      </c>
      <c r="C169" s="52" t="s">
        <v>10</v>
      </c>
      <c r="D169" s="53" t="s">
        <v>11</v>
      </c>
      <c r="E169" s="83" t="s">
        <v>31</v>
      </c>
      <c r="F169" s="83" t="s">
        <v>13</v>
      </c>
      <c r="G169" s="121" t="s">
        <v>41</v>
      </c>
      <c r="H169" s="53" t="s">
        <v>24</v>
      </c>
      <c r="I169" s="114" t="s">
        <v>16</v>
      </c>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row>
    <row r="170" ht="15.75" customHeight="1">
      <c r="A170" s="51">
        <v>44670.43847662037</v>
      </c>
      <c r="B170" s="23" t="s">
        <v>9</v>
      </c>
      <c r="C170" s="52" t="s">
        <v>10</v>
      </c>
      <c r="D170" s="53" t="s">
        <v>77</v>
      </c>
      <c r="E170" s="82" t="s">
        <v>23</v>
      </c>
      <c r="F170" s="82" t="s">
        <v>41</v>
      </c>
      <c r="G170" s="84" t="s">
        <v>13</v>
      </c>
      <c r="H170" s="53" t="s">
        <v>15</v>
      </c>
      <c r="I170" s="114" t="s">
        <v>15</v>
      </c>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row>
    <row r="171" ht="15.75" customHeight="1">
      <c r="A171" s="51">
        <v>44670.44270175926</v>
      </c>
      <c r="B171" s="23" t="s">
        <v>9</v>
      </c>
      <c r="C171" s="52" t="s">
        <v>10</v>
      </c>
      <c r="D171" s="53" t="s">
        <v>30</v>
      </c>
      <c r="E171" s="82" t="s">
        <v>23</v>
      </c>
      <c r="F171" s="82" t="s">
        <v>41</v>
      </c>
      <c r="G171" s="84" t="s">
        <v>13</v>
      </c>
      <c r="H171" s="53" t="s">
        <v>24</v>
      </c>
      <c r="I171" s="114" t="s">
        <v>15</v>
      </c>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row>
    <row r="172" ht="15.75" customHeight="1">
      <c r="A172" s="51">
        <v>44670.443256053244</v>
      </c>
      <c r="B172" s="23" t="s">
        <v>9</v>
      </c>
      <c r="C172" s="52" t="s">
        <v>10</v>
      </c>
      <c r="D172" s="53" t="s">
        <v>43</v>
      </c>
      <c r="E172" s="82" t="s">
        <v>23</v>
      </c>
      <c r="F172" s="82" t="s">
        <v>41</v>
      </c>
      <c r="G172" s="121" t="s">
        <v>41</v>
      </c>
      <c r="H172" s="53" t="s">
        <v>15</v>
      </c>
      <c r="I172" s="114" t="s">
        <v>15</v>
      </c>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row>
    <row r="173" ht="15.75" customHeight="1">
      <c r="A173" s="51">
        <v>44670.356759965274</v>
      </c>
      <c r="B173" s="23" t="s">
        <v>21</v>
      </c>
      <c r="C173" s="52" t="s">
        <v>10</v>
      </c>
      <c r="D173" s="53" t="s">
        <v>11</v>
      </c>
      <c r="E173" s="83" t="s">
        <v>13</v>
      </c>
      <c r="F173" s="83" t="s">
        <v>13</v>
      </c>
      <c r="G173" s="121" t="s">
        <v>23</v>
      </c>
      <c r="H173" s="53" t="s">
        <v>15</v>
      </c>
      <c r="I173" s="114" t="s">
        <v>15</v>
      </c>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row>
    <row r="174" ht="15.75" customHeight="1">
      <c r="A174" s="51">
        <v>44670.36302603009</v>
      </c>
      <c r="B174" s="23" t="s">
        <v>9</v>
      </c>
      <c r="C174" s="52" t="s">
        <v>10</v>
      </c>
      <c r="D174" s="53" t="s">
        <v>78</v>
      </c>
      <c r="E174" s="83" t="s">
        <v>13</v>
      </c>
      <c r="F174" s="83" t="s">
        <v>31</v>
      </c>
      <c r="G174" s="121" t="s">
        <v>23</v>
      </c>
      <c r="H174" s="53" t="s">
        <v>15</v>
      </c>
      <c r="I174" s="114" t="s">
        <v>15</v>
      </c>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row>
    <row r="175" ht="15.75" customHeight="1">
      <c r="A175" s="51">
        <v>44670.37865501158</v>
      </c>
      <c r="B175" s="23" t="s">
        <v>21</v>
      </c>
      <c r="C175" s="52" t="s">
        <v>10</v>
      </c>
      <c r="D175" s="53" t="s">
        <v>30</v>
      </c>
      <c r="E175" s="83" t="s">
        <v>31</v>
      </c>
      <c r="F175" s="82" t="s">
        <v>23</v>
      </c>
      <c r="G175" s="84" t="s">
        <v>31</v>
      </c>
      <c r="H175" s="53" t="s">
        <v>16</v>
      </c>
      <c r="I175" s="114" t="s">
        <v>16</v>
      </c>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row>
    <row r="176" ht="15.75" customHeight="1">
      <c r="A176" s="51">
        <v>44670.42382137731</v>
      </c>
      <c r="B176" s="23" t="s">
        <v>9</v>
      </c>
      <c r="C176" s="52" t="s">
        <v>10</v>
      </c>
      <c r="D176" s="53" t="s">
        <v>11</v>
      </c>
      <c r="E176" s="83" t="s">
        <v>31</v>
      </c>
      <c r="F176" s="83" t="s">
        <v>13</v>
      </c>
      <c r="G176" s="121" t="s">
        <v>23</v>
      </c>
      <c r="H176" s="53" t="s">
        <v>16</v>
      </c>
      <c r="I176" s="114" t="s">
        <v>16</v>
      </c>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row>
    <row r="177" ht="15.75" customHeight="1">
      <c r="A177" s="51">
        <v>44670.440022511575</v>
      </c>
      <c r="B177" s="23" t="s">
        <v>21</v>
      </c>
      <c r="C177" s="52" t="s">
        <v>10</v>
      </c>
      <c r="D177" s="53" t="s">
        <v>11</v>
      </c>
      <c r="E177" s="82" t="s">
        <v>34</v>
      </c>
      <c r="F177" s="82" t="s">
        <v>14</v>
      </c>
      <c r="G177" s="84" t="s">
        <v>13</v>
      </c>
      <c r="H177" s="53" t="s">
        <v>16</v>
      </c>
      <c r="I177" s="114" t="s">
        <v>16</v>
      </c>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row>
    <row r="178" ht="15.75" customHeight="1">
      <c r="A178" s="51">
        <v>44670.440244930556</v>
      </c>
      <c r="B178" s="23" t="s">
        <v>21</v>
      </c>
      <c r="C178" s="52" t="s">
        <v>10</v>
      </c>
      <c r="D178" s="53" t="s">
        <v>11</v>
      </c>
      <c r="E178" s="83" t="s">
        <v>13</v>
      </c>
      <c r="F178" s="83" t="s">
        <v>13</v>
      </c>
      <c r="G178" s="84" t="s">
        <v>13</v>
      </c>
      <c r="H178" s="53" t="s">
        <v>16</v>
      </c>
      <c r="I178" s="114" t="s">
        <v>16</v>
      </c>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row>
    <row r="179" ht="15.75" customHeight="1">
      <c r="A179" s="51">
        <v>44670.44210797454</v>
      </c>
      <c r="B179" s="23" t="s">
        <v>9</v>
      </c>
      <c r="C179" s="52" t="s">
        <v>10</v>
      </c>
      <c r="D179" s="53" t="s">
        <v>68</v>
      </c>
      <c r="E179" s="83" t="s">
        <v>13</v>
      </c>
      <c r="F179" s="82" t="s">
        <v>14</v>
      </c>
      <c r="G179" s="121" t="s">
        <v>41</v>
      </c>
      <c r="H179" s="53" t="s">
        <v>16</v>
      </c>
      <c r="I179" s="114" t="s">
        <v>15</v>
      </c>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row>
    <row r="180" ht="15.75" customHeight="1">
      <c r="A180" s="51">
        <v>44670.44234983796</v>
      </c>
      <c r="B180" s="23" t="s">
        <v>35</v>
      </c>
      <c r="C180" s="52" t="s">
        <v>10</v>
      </c>
      <c r="D180" s="53" t="s">
        <v>58</v>
      </c>
      <c r="E180" s="82" t="s">
        <v>23</v>
      </c>
      <c r="F180" s="82" t="s">
        <v>41</v>
      </c>
      <c r="G180" s="121" t="s">
        <v>23</v>
      </c>
      <c r="H180" s="53" t="s">
        <v>16</v>
      </c>
      <c r="I180" s="114" t="s">
        <v>16</v>
      </c>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row>
    <row r="181" ht="15.75" customHeight="1">
      <c r="A181" s="51">
        <v>44670.44266195602</v>
      </c>
      <c r="B181" s="23" t="s">
        <v>21</v>
      </c>
      <c r="C181" s="52" t="s">
        <v>10</v>
      </c>
      <c r="D181" s="53" t="s">
        <v>11</v>
      </c>
      <c r="E181" s="83" t="s">
        <v>13</v>
      </c>
      <c r="F181" s="83" t="s">
        <v>13</v>
      </c>
      <c r="G181" s="121" t="s">
        <v>14</v>
      </c>
      <c r="H181" s="53" t="s">
        <v>16</v>
      </c>
      <c r="I181" s="114" t="s">
        <v>16</v>
      </c>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row>
    <row r="182" ht="15.75" customHeight="1">
      <c r="A182" s="51">
        <v>44670.443054965275</v>
      </c>
      <c r="B182" s="23" t="s">
        <v>9</v>
      </c>
      <c r="C182" s="52" t="s">
        <v>10</v>
      </c>
      <c r="D182" s="53" t="s">
        <v>40</v>
      </c>
      <c r="E182" s="82" t="s">
        <v>34</v>
      </c>
      <c r="F182" s="82" t="s">
        <v>23</v>
      </c>
      <c r="G182" s="121" t="s">
        <v>14</v>
      </c>
      <c r="H182" s="53" t="s">
        <v>16</v>
      </c>
      <c r="I182" s="114" t="s">
        <v>15</v>
      </c>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row>
    <row r="183" ht="15.75" customHeight="1">
      <c r="A183" s="51">
        <v>44670.44305809028</v>
      </c>
      <c r="B183" s="23" t="s">
        <v>35</v>
      </c>
      <c r="C183" s="52" t="s">
        <v>10</v>
      </c>
      <c r="D183" s="53" t="s">
        <v>30</v>
      </c>
      <c r="E183" s="82" t="s">
        <v>23</v>
      </c>
      <c r="F183" s="82" t="s">
        <v>23</v>
      </c>
      <c r="G183" s="121" t="s">
        <v>41</v>
      </c>
      <c r="H183" s="53" t="s">
        <v>15</v>
      </c>
      <c r="I183" s="114" t="s">
        <v>16</v>
      </c>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c r="BC183" s="23"/>
      <c r="BD183" s="23"/>
      <c r="BE183" s="23"/>
      <c r="BF183" s="23"/>
      <c r="BG183" s="23"/>
      <c r="BH183" s="23"/>
      <c r="BI183" s="23"/>
      <c r="BJ183" s="23"/>
      <c r="BK183" s="23"/>
      <c r="BL183" s="23"/>
    </row>
    <row r="184" ht="15.75" customHeight="1">
      <c r="A184" s="51">
        <v>44670.44338600694</v>
      </c>
      <c r="B184" s="23" t="s">
        <v>9</v>
      </c>
      <c r="C184" s="52" t="s">
        <v>10</v>
      </c>
      <c r="D184" s="53" t="s">
        <v>11</v>
      </c>
      <c r="E184" s="83" t="s">
        <v>13</v>
      </c>
      <c r="F184" s="83" t="s">
        <v>13</v>
      </c>
      <c r="G184" s="121" t="s">
        <v>14</v>
      </c>
      <c r="H184" s="53" t="s">
        <v>16</v>
      </c>
      <c r="I184" s="114" t="s">
        <v>15</v>
      </c>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3"/>
      <c r="BC184" s="23"/>
      <c r="BD184" s="23"/>
      <c r="BE184" s="23"/>
      <c r="BF184" s="23"/>
      <c r="BG184" s="23"/>
      <c r="BH184" s="23"/>
      <c r="BI184" s="23"/>
      <c r="BJ184" s="23"/>
      <c r="BK184" s="23"/>
      <c r="BL184" s="23"/>
    </row>
    <row r="185" ht="15.75" customHeight="1">
      <c r="A185" s="51">
        <v>44670.44389984953</v>
      </c>
      <c r="B185" s="23" t="s">
        <v>21</v>
      </c>
      <c r="C185" s="52" t="s">
        <v>10</v>
      </c>
      <c r="D185" s="53" t="s">
        <v>11</v>
      </c>
      <c r="E185" s="82" t="s">
        <v>12</v>
      </c>
      <c r="F185" s="82" t="s">
        <v>41</v>
      </c>
      <c r="G185" s="84" t="s">
        <v>31</v>
      </c>
      <c r="H185" s="53" t="s">
        <v>16</v>
      </c>
      <c r="I185" s="114" t="s">
        <v>16</v>
      </c>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row>
    <row r="186" ht="15.75" customHeight="1">
      <c r="A186" s="51">
        <v>44670.44474070602</v>
      </c>
      <c r="B186" s="23" t="s">
        <v>9</v>
      </c>
      <c r="C186" s="52" t="s">
        <v>10</v>
      </c>
      <c r="D186" s="140" t="s">
        <v>50</v>
      </c>
      <c r="E186" s="83" t="s">
        <v>13</v>
      </c>
      <c r="F186" s="82" t="s">
        <v>14</v>
      </c>
      <c r="G186" s="121" t="s">
        <v>23</v>
      </c>
      <c r="H186" s="53" t="s">
        <v>15</v>
      </c>
      <c r="I186" s="114" t="s">
        <v>15</v>
      </c>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row>
    <row r="187" ht="15.75" customHeight="1">
      <c r="A187" s="51">
        <v>44670.44478293981</v>
      </c>
      <c r="B187" s="23" t="s">
        <v>9</v>
      </c>
      <c r="C187" s="52" t="s">
        <v>10</v>
      </c>
      <c r="D187" s="140" t="s">
        <v>50</v>
      </c>
      <c r="E187" s="83" t="s">
        <v>13</v>
      </c>
      <c r="F187" s="83" t="s">
        <v>13</v>
      </c>
      <c r="G187" s="121" t="s">
        <v>14</v>
      </c>
      <c r="H187" s="53" t="s">
        <v>15</v>
      </c>
      <c r="I187" s="114" t="s">
        <v>15</v>
      </c>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3"/>
      <c r="AY187" s="23"/>
      <c r="AZ187" s="23"/>
      <c r="BA187" s="23"/>
      <c r="BB187" s="23"/>
      <c r="BC187" s="23"/>
      <c r="BD187" s="23"/>
      <c r="BE187" s="23"/>
      <c r="BF187" s="23"/>
      <c r="BG187" s="23"/>
      <c r="BH187" s="23"/>
      <c r="BI187" s="23"/>
      <c r="BJ187" s="23"/>
      <c r="BK187" s="23"/>
      <c r="BL187" s="23"/>
    </row>
    <row r="188" ht="15.75" customHeight="1">
      <c r="A188" s="51">
        <v>44670.44524516204</v>
      </c>
      <c r="B188" s="23" t="s">
        <v>9</v>
      </c>
      <c r="C188" s="52" t="s">
        <v>10</v>
      </c>
      <c r="D188" s="53" t="s">
        <v>40</v>
      </c>
      <c r="E188" s="82" t="s">
        <v>12</v>
      </c>
      <c r="F188" s="82" t="s">
        <v>41</v>
      </c>
      <c r="G188" s="84" t="s">
        <v>13</v>
      </c>
      <c r="H188" s="53" t="s">
        <v>15</v>
      </c>
      <c r="I188" s="114" t="s">
        <v>15</v>
      </c>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3"/>
      <c r="BC188" s="23"/>
      <c r="BD188" s="23"/>
      <c r="BE188" s="23"/>
      <c r="BF188" s="23"/>
      <c r="BG188" s="23"/>
      <c r="BH188" s="23"/>
      <c r="BI188" s="23"/>
      <c r="BJ188" s="23"/>
      <c r="BK188" s="23"/>
      <c r="BL188" s="23"/>
    </row>
    <row r="189" ht="15.75" customHeight="1">
      <c r="A189" s="51">
        <v>44670.445599224535</v>
      </c>
      <c r="B189" s="23" t="s">
        <v>35</v>
      </c>
      <c r="C189" s="52" t="s">
        <v>10</v>
      </c>
      <c r="D189" s="53" t="s">
        <v>67</v>
      </c>
      <c r="E189" s="83" t="s">
        <v>13</v>
      </c>
      <c r="F189" s="82" t="s">
        <v>14</v>
      </c>
      <c r="G189" s="121" t="s">
        <v>41</v>
      </c>
      <c r="H189" s="53" t="s">
        <v>24</v>
      </c>
      <c r="I189" s="114" t="s">
        <v>15</v>
      </c>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row>
    <row r="190" ht="15.75" customHeight="1">
      <c r="A190" s="51">
        <v>44670.44560020833</v>
      </c>
      <c r="B190" s="23" t="s">
        <v>21</v>
      </c>
      <c r="C190" s="52" t="s">
        <v>10</v>
      </c>
      <c r="D190" s="53" t="s">
        <v>11</v>
      </c>
      <c r="E190" s="83" t="s">
        <v>13</v>
      </c>
      <c r="F190" s="83" t="s">
        <v>13</v>
      </c>
      <c r="G190" s="84" t="s">
        <v>13</v>
      </c>
      <c r="H190" s="53" t="s">
        <v>15</v>
      </c>
      <c r="I190" s="114" t="s">
        <v>15</v>
      </c>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3"/>
      <c r="BC190" s="23"/>
      <c r="BD190" s="23"/>
      <c r="BE190" s="23"/>
      <c r="BF190" s="23"/>
      <c r="BG190" s="23"/>
      <c r="BH190" s="23"/>
      <c r="BI190" s="23"/>
      <c r="BJ190" s="23"/>
      <c r="BK190" s="23"/>
      <c r="BL190" s="23"/>
    </row>
    <row r="191" ht="15.75" customHeight="1">
      <c r="A191" s="51">
        <v>44670.445649733796</v>
      </c>
      <c r="B191" s="23" t="s">
        <v>9</v>
      </c>
      <c r="C191" s="52" t="s">
        <v>10</v>
      </c>
      <c r="D191" s="53" t="s">
        <v>44</v>
      </c>
      <c r="E191" s="82" t="s">
        <v>23</v>
      </c>
      <c r="F191" s="83" t="s">
        <v>13</v>
      </c>
      <c r="G191" s="84" t="s">
        <v>13</v>
      </c>
      <c r="H191" s="53" t="s">
        <v>16</v>
      </c>
      <c r="I191" s="114" t="s">
        <v>16</v>
      </c>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row>
    <row r="192" ht="15.75" customHeight="1">
      <c r="A192" s="51">
        <v>44670.446190937495</v>
      </c>
      <c r="B192" s="23" t="s">
        <v>21</v>
      </c>
      <c r="C192" s="52" t="s">
        <v>10</v>
      </c>
      <c r="D192" s="53" t="s">
        <v>11</v>
      </c>
      <c r="E192" s="82" t="s">
        <v>12</v>
      </c>
      <c r="F192" s="82" t="s">
        <v>41</v>
      </c>
      <c r="G192" s="121" t="s">
        <v>41</v>
      </c>
      <c r="H192" s="53" t="s">
        <v>16</v>
      </c>
      <c r="I192" s="114" t="s">
        <v>16</v>
      </c>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3"/>
      <c r="BC192" s="23"/>
      <c r="BD192" s="23"/>
      <c r="BE192" s="23"/>
      <c r="BF192" s="23"/>
      <c r="BG192" s="23"/>
      <c r="BH192" s="23"/>
      <c r="BI192" s="23"/>
      <c r="BJ192" s="23"/>
      <c r="BK192" s="23"/>
      <c r="BL192" s="23"/>
    </row>
    <row r="193" ht="15.75" customHeight="1">
      <c r="A193" s="51">
        <v>44670.44752112268</v>
      </c>
      <c r="B193" s="23" t="s">
        <v>21</v>
      </c>
      <c r="C193" s="52" t="s">
        <v>10</v>
      </c>
      <c r="D193" s="53" t="s">
        <v>30</v>
      </c>
      <c r="E193" s="82" t="s">
        <v>23</v>
      </c>
      <c r="F193" s="83" t="s">
        <v>13</v>
      </c>
      <c r="G193" s="84" t="s">
        <v>13</v>
      </c>
      <c r="H193" s="53" t="s">
        <v>16</v>
      </c>
      <c r="I193" s="114" t="s">
        <v>16</v>
      </c>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row>
    <row r="194" ht="15.75" customHeight="1">
      <c r="A194" s="51">
        <v>44670.44814572917</v>
      </c>
      <c r="B194" s="23" t="s">
        <v>9</v>
      </c>
      <c r="C194" s="52" t="s">
        <v>10</v>
      </c>
      <c r="D194" s="53" t="s">
        <v>11</v>
      </c>
      <c r="E194" s="82" t="s">
        <v>12</v>
      </c>
      <c r="F194" s="82" t="s">
        <v>14</v>
      </c>
      <c r="G194" s="84" t="s">
        <v>13</v>
      </c>
      <c r="H194" s="53" t="s">
        <v>16</v>
      </c>
      <c r="I194" s="114" t="s">
        <v>16</v>
      </c>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3"/>
      <c r="BC194" s="23"/>
      <c r="BD194" s="23"/>
      <c r="BE194" s="23"/>
      <c r="BF194" s="23"/>
      <c r="BG194" s="23"/>
      <c r="BH194" s="23"/>
      <c r="BI194" s="23"/>
      <c r="BJ194" s="23"/>
      <c r="BK194" s="23"/>
      <c r="BL194" s="23"/>
    </row>
    <row r="195" ht="15.75" customHeight="1">
      <c r="A195" s="51">
        <v>44670.45019600695</v>
      </c>
      <c r="B195" s="23" t="s">
        <v>9</v>
      </c>
      <c r="C195" s="52" t="s">
        <v>10</v>
      </c>
      <c r="D195" s="53" t="s">
        <v>11</v>
      </c>
      <c r="E195" s="82" t="s">
        <v>12</v>
      </c>
      <c r="F195" s="83" t="s">
        <v>13</v>
      </c>
      <c r="G195" s="121" t="s">
        <v>14</v>
      </c>
      <c r="H195" s="53" t="s">
        <v>24</v>
      </c>
      <c r="I195" s="114" t="s">
        <v>15</v>
      </c>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row>
    <row r="196" ht="15.75" customHeight="1">
      <c r="A196" s="51">
        <v>44670.46842415509</v>
      </c>
      <c r="B196" s="23" t="s">
        <v>21</v>
      </c>
      <c r="C196" s="52" t="s">
        <v>10</v>
      </c>
      <c r="D196" s="140" t="s">
        <v>74</v>
      </c>
      <c r="E196" s="82" t="s">
        <v>23</v>
      </c>
      <c r="F196" s="83" t="s">
        <v>13</v>
      </c>
      <c r="G196" s="121" t="s">
        <v>23</v>
      </c>
      <c r="H196" s="53" t="s">
        <v>15</v>
      </c>
      <c r="I196" s="114" t="s">
        <v>16</v>
      </c>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3"/>
      <c r="BC196" s="23"/>
      <c r="BD196" s="23"/>
      <c r="BE196" s="23"/>
      <c r="BF196" s="23"/>
      <c r="BG196" s="23"/>
      <c r="BH196" s="23"/>
      <c r="BI196" s="23"/>
      <c r="BJ196" s="23"/>
      <c r="BK196" s="23"/>
      <c r="BL196" s="23"/>
    </row>
    <row r="197" ht="15.75" customHeight="1">
      <c r="A197" s="51">
        <v>44670.506345960646</v>
      </c>
      <c r="B197" s="23" t="s">
        <v>21</v>
      </c>
      <c r="C197" s="52" t="s">
        <v>10</v>
      </c>
      <c r="D197" s="53" t="s">
        <v>30</v>
      </c>
      <c r="E197" s="82" t="s">
        <v>23</v>
      </c>
      <c r="F197" s="82" t="s">
        <v>41</v>
      </c>
      <c r="G197" s="121" t="s">
        <v>14</v>
      </c>
      <c r="H197" s="53" t="s">
        <v>15</v>
      </c>
      <c r="I197" s="114" t="s">
        <v>16</v>
      </c>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row>
    <row r="198" ht="15.75" customHeight="1">
      <c r="A198" s="51">
        <v>44670.53221991898</v>
      </c>
      <c r="B198" s="23" t="s">
        <v>9</v>
      </c>
      <c r="C198" s="52" t="s">
        <v>10</v>
      </c>
      <c r="D198" s="53" t="s">
        <v>40</v>
      </c>
      <c r="E198" s="83" t="s">
        <v>13</v>
      </c>
      <c r="F198" s="82" t="s">
        <v>41</v>
      </c>
      <c r="G198" s="121" t="s">
        <v>14</v>
      </c>
      <c r="H198" s="53" t="s">
        <v>16</v>
      </c>
      <c r="I198" s="114" t="s">
        <v>16</v>
      </c>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3"/>
      <c r="BC198" s="23"/>
      <c r="BD198" s="23"/>
      <c r="BE198" s="23"/>
      <c r="BF198" s="23"/>
      <c r="BG198" s="23"/>
      <c r="BH198" s="23"/>
      <c r="BI198" s="23"/>
      <c r="BJ198" s="23"/>
      <c r="BK198" s="23"/>
      <c r="BL198" s="23"/>
    </row>
    <row r="199" ht="15.75" customHeight="1">
      <c r="A199" s="51">
        <v>44670.533538206015</v>
      </c>
      <c r="B199" s="23" t="s">
        <v>9</v>
      </c>
      <c r="C199" s="52" t="s">
        <v>10</v>
      </c>
      <c r="D199" s="53" t="s">
        <v>50</v>
      </c>
      <c r="E199" s="82" t="s">
        <v>23</v>
      </c>
      <c r="F199" s="82" t="s">
        <v>14</v>
      </c>
      <c r="G199" s="121" t="s">
        <v>23</v>
      </c>
      <c r="H199" s="53" t="s">
        <v>16</v>
      </c>
      <c r="I199" s="114" t="s">
        <v>16</v>
      </c>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row>
    <row r="200" ht="15.75" customHeight="1">
      <c r="A200" s="51">
        <v>44670.53581190972</v>
      </c>
      <c r="B200" s="23" t="s">
        <v>9</v>
      </c>
      <c r="C200" s="52" t="s">
        <v>10</v>
      </c>
      <c r="D200" s="53" t="s">
        <v>30</v>
      </c>
      <c r="E200" s="83" t="s">
        <v>31</v>
      </c>
      <c r="F200" s="82" t="s">
        <v>41</v>
      </c>
      <c r="G200" s="84" t="s">
        <v>13</v>
      </c>
      <c r="H200" s="53" t="s">
        <v>16</v>
      </c>
      <c r="I200" s="114" t="s">
        <v>16</v>
      </c>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row>
    <row r="201" ht="15.75" customHeight="1">
      <c r="A201" s="51">
        <v>44670.537735868056</v>
      </c>
      <c r="B201" s="23" t="s">
        <v>9</v>
      </c>
      <c r="C201" s="52" t="s">
        <v>10</v>
      </c>
      <c r="D201" s="53" t="s">
        <v>30</v>
      </c>
      <c r="E201" s="83" t="s">
        <v>31</v>
      </c>
      <c r="F201" s="82" t="s">
        <v>41</v>
      </c>
      <c r="G201" s="121" t="s">
        <v>23</v>
      </c>
      <c r="H201" s="53" t="s">
        <v>16</v>
      </c>
      <c r="I201" s="114" t="s">
        <v>15</v>
      </c>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3"/>
      <c r="AY201" s="23"/>
      <c r="AZ201" s="23"/>
      <c r="BA201" s="23"/>
      <c r="BB201" s="23"/>
      <c r="BC201" s="23"/>
      <c r="BD201" s="23"/>
      <c r="BE201" s="23"/>
      <c r="BF201" s="23"/>
      <c r="BG201" s="23"/>
      <c r="BH201" s="23"/>
      <c r="BI201" s="23"/>
      <c r="BJ201" s="23"/>
      <c r="BK201" s="23"/>
      <c r="BL201" s="23"/>
    </row>
    <row r="202" ht="15.75" customHeight="1">
      <c r="A202" s="51">
        <v>44670.53861415509</v>
      </c>
      <c r="B202" s="23" t="s">
        <v>21</v>
      </c>
      <c r="C202" s="52" t="s">
        <v>10</v>
      </c>
      <c r="D202" s="53" t="s">
        <v>30</v>
      </c>
      <c r="E202" s="83" t="s">
        <v>31</v>
      </c>
      <c r="F202" s="82" t="s">
        <v>41</v>
      </c>
      <c r="G202" s="84" t="s">
        <v>13</v>
      </c>
      <c r="H202" s="53" t="s">
        <v>24</v>
      </c>
      <c r="I202" s="114" t="s">
        <v>16</v>
      </c>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3"/>
      <c r="BC202" s="23"/>
      <c r="BD202" s="23"/>
      <c r="BE202" s="23"/>
      <c r="BF202" s="23"/>
      <c r="BG202" s="23"/>
      <c r="BH202" s="23"/>
      <c r="BI202" s="23"/>
      <c r="BJ202" s="23"/>
      <c r="BK202" s="23"/>
      <c r="BL202" s="23"/>
    </row>
    <row r="203" ht="15.75" customHeight="1">
      <c r="A203" s="51">
        <v>44670.53918283565</v>
      </c>
      <c r="B203" s="23" t="s">
        <v>35</v>
      </c>
      <c r="C203" s="52" t="s">
        <v>10</v>
      </c>
      <c r="D203" s="53" t="s">
        <v>30</v>
      </c>
      <c r="E203" s="83" t="s">
        <v>31</v>
      </c>
      <c r="F203" s="82" t="s">
        <v>23</v>
      </c>
      <c r="G203" s="84" t="s">
        <v>31</v>
      </c>
      <c r="H203" s="53" t="s">
        <v>15</v>
      </c>
      <c r="I203" s="114" t="s">
        <v>16</v>
      </c>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row>
    <row r="204" ht="15.75" customHeight="1">
      <c r="A204" s="51">
        <v>44670.53940381944</v>
      </c>
      <c r="B204" s="23" t="s">
        <v>21</v>
      </c>
      <c r="C204" s="52" t="s">
        <v>10</v>
      </c>
      <c r="D204" s="53" t="s">
        <v>30</v>
      </c>
      <c r="E204" s="83" t="s">
        <v>31</v>
      </c>
      <c r="F204" s="82" t="s">
        <v>23</v>
      </c>
      <c r="G204" s="121" t="s">
        <v>23</v>
      </c>
      <c r="H204" s="53" t="s">
        <v>24</v>
      </c>
      <c r="I204" s="114" t="s">
        <v>16</v>
      </c>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row>
    <row r="205" ht="15.75" customHeight="1">
      <c r="A205" s="51">
        <v>44670.53955396991</v>
      </c>
      <c r="B205" s="23" t="s">
        <v>21</v>
      </c>
      <c r="C205" s="52" t="s">
        <v>10</v>
      </c>
      <c r="D205" s="53" t="s">
        <v>30</v>
      </c>
      <c r="E205" s="83" t="s">
        <v>31</v>
      </c>
      <c r="F205" s="82" t="s">
        <v>23</v>
      </c>
      <c r="G205" s="84" t="s">
        <v>31</v>
      </c>
      <c r="H205" s="53" t="s">
        <v>24</v>
      </c>
      <c r="I205" s="114" t="s">
        <v>16</v>
      </c>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row>
    <row r="206" ht="15.75" customHeight="1">
      <c r="A206" s="51">
        <v>44670.541565949075</v>
      </c>
      <c r="B206" s="23" t="s">
        <v>21</v>
      </c>
      <c r="C206" s="52" t="s">
        <v>10</v>
      </c>
      <c r="D206" s="53" t="s">
        <v>11</v>
      </c>
      <c r="E206" s="82" t="s">
        <v>23</v>
      </c>
      <c r="F206" s="83" t="s">
        <v>13</v>
      </c>
      <c r="G206" s="84" t="s">
        <v>13</v>
      </c>
      <c r="H206" s="53" t="s">
        <v>16</v>
      </c>
      <c r="I206" s="114" t="s">
        <v>16</v>
      </c>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row>
    <row r="207" ht="15.75" customHeight="1">
      <c r="A207" s="51">
        <v>44670.56055363426</v>
      </c>
      <c r="B207" s="23" t="s">
        <v>35</v>
      </c>
      <c r="C207" s="52" t="s">
        <v>10</v>
      </c>
      <c r="D207" s="53" t="s">
        <v>46</v>
      </c>
      <c r="E207" s="82" t="s">
        <v>23</v>
      </c>
      <c r="F207" s="82" t="s">
        <v>23</v>
      </c>
      <c r="G207" s="84" t="s">
        <v>31</v>
      </c>
      <c r="H207" s="53" t="s">
        <v>24</v>
      </c>
      <c r="I207" s="114" t="s">
        <v>15</v>
      </c>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3"/>
      <c r="AY207" s="23"/>
      <c r="AZ207" s="23"/>
      <c r="BA207" s="23"/>
      <c r="BB207" s="23"/>
      <c r="BC207" s="23"/>
      <c r="BD207" s="23"/>
      <c r="BE207" s="23"/>
      <c r="BF207" s="23"/>
      <c r="BG207" s="23"/>
      <c r="BH207" s="23"/>
      <c r="BI207" s="23"/>
      <c r="BJ207" s="23"/>
      <c r="BK207" s="23"/>
      <c r="BL207" s="23"/>
    </row>
    <row r="208" ht="15.75" customHeight="1">
      <c r="A208" s="51">
        <v>44670.57139309028</v>
      </c>
      <c r="B208" s="23" t="s">
        <v>9</v>
      </c>
      <c r="C208" s="52" t="s">
        <v>10</v>
      </c>
      <c r="D208" s="53" t="s">
        <v>11</v>
      </c>
      <c r="E208" s="82" t="s">
        <v>34</v>
      </c>
      <c r="F208" s="82" t="s">
        <v>41</v>
      </c>
      <c r="G208" s="121" t="s">
        <v>41</v>
      </c>
      <c r="H208" s="53" t="s">
        <v>16</v>
      </c>
      <c r="I208" s="114" t="s">
        <v>15</v>
      </c>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3"/>
      <c r="BC208" s="23"/>
      <c r="BD208" s="23"/>
      <c r="BE208" s="23"/>
      <c r="BF208" s="23"/>
      <c r="BG208" s="23"/>
      <c r="BH208" s="23"/>
      <c r="BI208" s="23"/>
      <c r="BJ208" s="23"/>
      <c r="BK208" s="23"/>
      <c r="BL208" s="23"/>
    </row>
    <row r="209" ht="15.75" customHeight="1">
      <c r="A209" s="51">
        <v>44670.617730300924</v>
      </c>
      <c r="B209" s="23" t="s">
        <v>9</v>
      </c>
      <c r="C209" s="52" t="s">
        <v>10</v>
      </c>
      <c r="D209" s="53" t="s">
        <v>68</v>
      </c>
      <c r="E209" s="82" t="s">
        <v>23</v>
      </c>
      <c r="F209" s="82" t="s">
        <v>23</v>
      </c>
      <c r="G209" s="121" t="s">
        <v>14</v>
      </c>
      <c r="H209" s="53" t="s">
        <v>24</v>
      </c>
      <c r="I209" s="114" t="s">
        <v>16</v>
      </c>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row>
    <row r="210" ht="15.75" customHeight="1">
      <c r="A210" s="51">
        <v>44670.640710949076</v>
      </c>
      <c r="B210" s="23" t="s">
        <v>9</v>
      </c>
      <c r="C210" s="52" t="s">
        <v>10</v>
      </c>
      <c r="D210" s="53" t="s">
        <v>67</v>
      </c>
      <c r="E210" s="83" t="s">
        <v>13</v>
      </c>
      <c r="F210" s="82" t="s">
        <v>41</v>
      </c>
      <c r="G210" s="84" t="s">
        <v>13</v>
      </c>
      <c r="H210" s="53" t="s">
        <v>24</v>
      </c>
      <c r="I210" s="114" t="s">
        <v>15</v>
      </c>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3"/>
      <c r="BC210" s="23"/>
      <c r="BD210" s="23"/>
      <c r="BE210" s="23"/>
      <c r="BF210" s="23"/>
      <c r="BG210" s="23"/>
      <c r="BH210" s="23"/>
      <c r="BI210" s="23"/>
      <c r="BJ210" s="23"/>
      <c r="BK210" s="23"/>
      <c r="BL210" s="23"/>
    </row>
    <row r="211" ht="15.75" customHeight="1">
      <c r="A211" s="51">
        <v>44670.64462832176</v>
      </c>
      <c r="B211" s="23" t="s">
        <v>9</v>
      </c>
      <c r="C211" s="52" t="s">
        <v>10</v>
      </c>
      <c r="D211" s="53" t="s">
        <v>30</v>
      </c>
      <c r="E211" s="83" t="s">
        <v>31</v>
      </c>
      <c r="F211" s="82" t="s">
        <v>41</v>
      </c>
      <c r="G211" s="121" t="s">
        <v>41</v>
      </c>
      <c r="H211" s="53" t="s">
        <v>15</v>
      </c>
      <c r="I211" s="114" t="s">
        <v>16</v>
      </c>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row>
    <row r="212" ht="15.75" customHeight="1">
      <c r="A212" s="51">
        <v>44670.73552819445</v>
      </c>
      <c r="B212" s="23" t="s">
        <v>35</v>
      </c>
      <c r="C212" s="52" t="s">
        <v>10</v>
      </c>
      <c r="D212" s="53" t="s">
        <v>11</v>
      </c>
      <c r="E212" s="82" t="s">
        <v>34</v>
      </c>
      <c r="F212" s="82" t="s">
        <v>23</v>
      </c>
      <c r="G212" s="121" t="s">
        <v>14</v>
      </c>
      <c r="H212" s="53" t="s">
        <v>15</v>
      </c>
      <c r="I212" s="114" t="s">
        <v>16</v>
      </c>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row>
    <row r="213" ht="15.75" customHeight="1">
      <c r="A213" s="51">
        <v>44670.76013908564</v>
      </c>
      <c r="B213" s="23" t="s">
        <v>21</v>
      </c>
      <c r="C213" s="52" t="s">
        <v>10</v>
      </c>
      <c r="D213" s="53" t="s">
        <v>11</v>
      </c>
      <c r="E213" s="83" t="s">
        <v>13</v>
      </c>
      <c r="F213" s="83" t="s">
        <v>13</v>
      </c>
      <c r="G213" s="121" t="s">
        <v>14</v>
      </c>
      <c r="H213" s="53" t="s">
        <v>24</v>
      </c>
      <c r="I213" s="114" t="s">
        <v>16</v>
      </c>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row>
    <row r="214" ht="15.75" customHeight="1">
      <c r="A214" s="51">
        <v>44670.772463368055</v>
      </c>
      <c r="B214" s="23" t="s">
        <v>9</v>
      </c>
      <c r="C214" s="52" t="s">
        <v>10</v>
      </c>
      <c r="D214" s="140" t="s">
        <v>50</v>
      </c>
      <c r="E214" s="82" t="s">
        <v>23</v>
      </c>
      <c r="F214" s="82" t="s">
        <v>23</v>
      </c>
      <c r="G214" s="121" t="s">
        <v>23</v>
      </c>
      <c r="H214" s="53" t="s">
        <v>16</v>
      </c>
      <c r="I214" s="114" t="s">
        <v>15</v>
      </c>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row>
    <row r="215" ht="15.75" customHeight="1">
      <c r="A215" s="51">
        <v>44670.79844385417</v>
      </c>
      <c r="B215" s="23" t="s">
        <v>9</v>
      </c>
      <c r="C215" s="52" t="s">
        <v>10</v>
      </c>
      <c r="D215" s="53" t="s">
        <v>30</v>
      </c>
      <c r="E215" s="83" t="s">
        <v>31</v>
      </c>
      <c r="F215" s="82" t="s">
        <v>23</v>
      </c>
      <c r="G215" s="84" t="s">
        <v>13</v>
      </c>
      <c r="H215" s="53" t="s">
        <v>16</v>
      </c>
      <c r="I215" s="114" t="s">
        <v>16</v>
      </c>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row>
    <row r="216" ht="15.75" customHeight="1">
      <c r="A216" s="51">
        <v>44670.86971201389</v>
      </c>
      <c r="B216" s="23" t="s">
        <v>21</v>
      </c>
      <c r="C216" s="52" t="s">
        <v>10</v>
      </c>
      <c r="D216" s="53" t="s">
        <v>30</v>
      </c>
      <c r="E216" s="83" t="s">
        <v>31</v>
      </c>
      <c r="F216" s="82" t="s">
        <v>41</v>
      </c>
      <c r="G216" s="121" t="s">
        <v>41</v>
      </c>
      <c r="H216" s="53" t="s">
        <v>16</v>
      </c>
      <c r="I216" s="114" t="s">
        <v>15</v>
      </c>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3"/>
      <c r="BC216" s="23"/>
      <c r="BD216" s="23"/>
      <c r="BE216" s="23"/>
      <c r="BF216" s="23"/>
      <c r="BG216" s="23"/>
      <c r="BH216" s="23"/>
      <c r="BI216" s="23"/>
      <c r="BJ216" s="23"/>
      <c r="BK216" s="23"/>
      <c r="BL216" s="23"/>
    </row>
    <row r="217" ht="15.75" customHeight="1">
      <c r="A217" s="51">
        <v>44670.89181482639</v>
      </c>
      <c r="B217" s="23" t="s">
        <v>21</v>
      </c>
      <c r="C217" s="52" t="s">
        <v>10</v>
      </c>
      <c r="D217" s="53" t="s">
        <v>30</v>
      </c>
      <c r="E217" s="83" t="s">
        <v>31</v>
      </c>
      <c r="F217" s="83" t="s">
        <v>31</v>
      </c>
      <c r="G217" s="84" t="s">
        <v>31</v>
      </c>
      <c r="H217" s="53" t="s">
        <v>16</v>
      </c>
      <c r="I217" s="114" t="s">
        <v>16</v>
      </c>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3"/>
      <c r="AX217" s="23"/>
      <c r="AY217" s="23"/>
      <c r="AZ217" s="23"/>
      <c r="BA217" s="23"/>
      <c r="BB217" s="23"/>
      <c r="BC217" s="23"/>
      <c r="BD217" s="23"/>
      <c r="BE217" s="23"/>
      <c r="BF217" s="23"/>
      <c r="BG217" s="23"/>
      <c r="BH217" s="23"/>
      <c r="BI217" s="23"/>
      <c r="BJ217" s="23"/>
      <c r="BK217" s="23"/>
      <c r="BL217" s="23"/>
    </row>
    <row r="218" ht="15.75" customHeight="1">
      <c r="A218" s="51">
        <v>44670.89662189815</v>
      </c>
      <c r="B218" s="23" t="s">
        <v>9</v>
      </c>
      <c r="C218" s="52" t="s">
        <v>10</v>
      </c>
      <c r="D218" s="53" t="s">
        <v>79</v>
      </c>
      <c r="E218" s="82" t="s">
        <v>34</v>
      </c>
      <c r="F218" s="82" t="s">
        <v>41</v>
      </c>
      <c r="G218" s="121" t="s">
        <v>23</v>
      </c>
      <c r="H218" s="53" t="s">
        <v>16</v>
      </c>
      <c r="I218" s="114" t="s">
        <v>15</v>
      </c>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row>
    <row r="219" ht="15.75" customHeight="1">
      <c r="A219" s="51">
        <v>44670.94720858797</v>
      </c>
      <c r="B219" s="23" t="s">
        <v>9</v>
      </c>
      <c r="C219" s="52" t="s">
        <v>10</v>
      </c>
      <c r="D219" s="53" t="s">
        <v>68</v>
      </c>
      <c r="E219" s="83" t="s">
        <v>13</v>
      </c>
      <c r="F219" s="83" t="s">
        <v>13</v>
      </c>
      <c r="G219" s="121" t="s">
        <v>23</v>
      </c>
      <c r="H219" s="53" t="s">
        <v>15</v>
      </c>
      <c r="I219" s="114" t="s">
        <v>15</v>
      </c>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3"/>
      <c r="AX219" s="23"/>
      <c r="AY219" s="23"/>
      <c r="AZ219" s="23"/>
      <c r="BA219" s="23"/>
      <c r="BB219" s="23"/>
      <c r="BC219" s="23"/>
      <c r="BD219" s="23"/>
      <c r="BE219" s="23"/>
      <c r="BF219" s="23"/>
      <c r="BG219" s="23"/>
      <c r="BH219" s="23"/>
      <c r="BI219" s="23"/>
      <c r="BJ219" s="23"/>
      <c r="BK219" s="23"/>
      <c r="BL219" s="23"/>
    </row>
    <row r="220" ht="15.75" customHeight="1">
      <c r="A220" s="51">
        <v>44671.00650033564</v>
      </c>
      <c r="B220" s="23" t="s">
        <v>35</v>
      </c>
      <c r="C220" s="52" t="s">
        <v>10</v>
      </c>
      <c r="D220" s="53" t="s">
        <v>66</v>
      </c>
      <c r="E220" s="83" t="s">
        <v>13</v>
      </c>
      <c r="F220" s="82" t="s">
        <v>23</v>
      </c>
      <c r="G220" s="84" t="s">
        <v>13</v>
      </c>
      <c r="H220" s="53" t="s">
        <v>24</v>
      </c>
      <c r="I220" s="114" t="s">
        <v>15</v>
      </c>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row>
    <row r="221" ht="15.75" customHeight="1">
      <c r="A221" s="51">
        <v>44671.37394851852</v>
      </c>
      <c r="B221" s="23" t="s">
        <v>21</v>
      </c>
      <c r="C221" s="52" t="s">
        <v>10</v>
      </c>
      <c r="D221" s="53" t="s">
        <v>11</v>
      </c>
      <c r="E221" s="83" t="s">
        <v>31</v>
      </c>
      <c r="F221" s="83" t="s">
        <v>13</v>
      </c>
      <c r="G221" s="84" t="s">
        <v>13</v>
      </c>
      <c r="H221" s="53" t="s">
        <v>16</v>
      </c>
      <c r="I221" s="114" t="s">
        <v>16</v>
      </c>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3"/>
      <c r="AX221" s="23"/>
      <c r="AY221" s="23"/>
      <c r="AZ221" s="23"/>
      <c r="BA221" s="23"/>
      <c r="BB221" s="23"/>
      <c r="BC221" s="23"/>
      <c r="BD221" s="23"/>
      <c r="BE221" s="23"/>
      <c r="BF221" s="23"/>
      <c r="BG221" s="23"/>
      <c r="BH221" s="23"/>
      <c r="BI221" s="23"/>
      <c r="BJ221" s="23"/>
      <c r="BK221" s="23"/>
      <c r="BL221" s="23"/>
    </row>
    <row r="222" ht="15.75" customHeight="1">
      <c r="A222" s="51">
        <v>44671.4292325</v>
      </c>
      <c r="B222" s="23" t="s">
        <v>9</v>
      </c>
      <c r="C222" s="52" t="s">
        <v>10</v>
      </c>
      <c r="D222" s="53" t="s">
        <v>11</v>
      </c>
      <c r="E222" s="82" t="s">
        <v>23</v>
      </c>
      <c r="F222" s="82" t="s">
        <v>14</v>
      </c>
      <c r="G222" s="121" t="s">
        <v>41</v>
      </c>
      <c r="H222" s="53" t="s">
        <v>15</v>
      </c>
      <c r="I222" s="114" t="s">
        <v>15</v>
      </c>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3"/>
      <c r="BC222" s="23"/>
      <c r="BD222" s="23"/>
      <c r="BE222" s="23"/>
      <c r="BF222" s="23"/>
      <c r="BG222" s="23"/>
      <c r="BH222" s="23"/>
      <c r="BI222" s="23"/>
      <c r="BJ222" s="23"/>
      <c r="BK222" s="23"/>
      <c r="BL222" s="23"/>
    </row>
    <row r="223" ht="15.75" customHeight="1">
      <c r="A223" s="51">
        <v>44671.43705197917</v>
      </c>
      <c r="B223" s="23" t="s">
        <v>21</v>
      </c>
      <c r="C223" s="52" t="s">
        <v>10</v>
      </c>
      <c r="D223" s="53" t="s">
        <v>30</v>
      </c>
      <c r="E223" s="82" t="s">
        <v>34</v>
      </c>
      <c r="F223" s="82" t="s">
        <v>41</v>
      </c>
      <c r="G223" s="121" t="s">
        <v>41</v>
      </c>
      <c r="H223" s="53" t="s">
        <v>15</v>
      </c>
      <c r="I223" s="114" t="s">
        <v>15</v>
      </c>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3"/>
      <c r="AX223" s="23"/>
      <c r="AY223" s="23"/>
      <c r="AZ223" s="23"/>
      <c r="BA223" s="23"/>
      <c r="BB223" s="23"/>
      <c r="BC223" s="23"/>
      <c r="BD223" s="23"/>
      <c r="BE223" s="23"/>
      <c r="BF223" s="23"/>
      <c r="BG223" s="23"/>
      <c r="BH223" s="23"/>
      <c r="BI223" s="23"/>
      <c r="BJ223" s="23"/>
      <c r="BK223" s="23"/>
      <c r="BL223" s="23"/>
    </row>
    <row r="224" ht="15.75" customHeight="1">
      <c r="A224" s="51">
        <v>44671.438830810184</v>
      </c>
      <c r="B224" s="23" t="s">
        <v>35</v>
      </c>
      <c r="C224" s="52" t="s">
        <v>10</v>
      </c>
      <c r="D224" s="53" t="s">
        <v>30</v>
      </c>
      <c r="E224" s="82" t="s">
        <v>34</v>
      </c>
      <c r="F224" s="82" t="s">
        <v>14</v>
      </c>
      <c r="G224" s="121" t="s">
        <v>41</v>
      </c>
      <c r="H224" s="53" t="s">
        <v>16</v>
      </c>
      <c r="I224" s="114" t="s">
        <v>15</v>
      </c>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3"/>
      <c r="BC224" s="23"/>
      <c r="BD224" s="23"/>
      <c r="BE224" s="23"/>
      <c r="BF224" s="23"/>
      <c r="BG224" s="23"/>
      <c r="BH224" s="23"/>
      <c r="BI224" s="23"/>
      <c r="BJ224" s="23"/>
      <c r="BK224" s="23"/>
      <c r="BL224" s="23"/>
    </row>
    <row r="225" ht="15.75" customHeight="1">
      <c r="A225" s="51">
        <v>44671.44953277778</v>
      </c>
      <c r="B225" s="23" t="s">
        <v>9</v>
      </c>
      <c r="C225" s="52" t="s">
        <v>10</v>
      </c>
      <c r="D225" s="53" t="s">
        <v>30</v>
      </c>
      <c r="E225" s="82" t="s">
        <v>23</v>
      </c>
      <c r="F225" s="83" t="s">
        <v>13</v>
      </c>
      <c r="G225" s="84" t="s">
        <v>13</v>
      </c>
      <c r="H225" s="53" t="s">
        <v>24</v>
      </c>
      <c r="I225" s="114" t="s">
        <v>16</v>
      </c>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3"/>
      <c r="AX225" s="23"/>
      <c r="AY225" s="23"/>
      <c r="AZ225" s="23"/>
      <c r="BA225" s="23"/>
      <c r="BB225" s="23"/>
      <c r="BC225" s="23"/>
      <c r="BD225" s="23"/>
      <c r="BE225" s="23"/>
      <c r="BF225" s="23"/>
      <c r="BG225" s="23"/>
      <c r="BH225" s="23"/>
      <c r="BI225" s="23"/>
      <c r="BJ225" s="23"/>
      <c r="BK225" s="23"/>
      <c r="BL225" s="23"/>
    </row>
    <row r="226" ht="15.75" customHeight="1">
      <c r="A226" s="51">
        <v>44671.45518503472</v>
      </c>
      <c r="B226" s="23" t="s">
        <v>9</v>
      </c>
      <c r="C226" s="52" t="s">
        <v>10</v>
      </c>
      <c r="D226" s="140" t="s">
        <v>50</v>
      </c>
      <c r="E226" s="83" t="s">
        <v>13</v>
      </c>
      <c r="F226" s="82" t="s">
        <v>23</v>
      </c>
      <c r="G226" s="84" t="s">
        <v>31</v>
      </c>
      <c r="H226" s="53" t="s">
        <v>15</v>
      </c>
      <c r="I226" s="114" t="s">
        <v>16</v>
      </c>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row>
    <row r="227" ht="15.75" customHeight="1">
      <c r="A227" s="51">
        <v>44671.488086122685</v>
      </c>
      <c r="B227" s="23" t="s">
        <v>21</v>
      </c>
      <c r="C227" s="52" t="s">
        <v>10</v>
      </c>
      <c r="D227" s="53" t="s">
        <v>11</v>
      </c>
      <c r="E227" s="82" t="s">
        <v>12</v>
      </c>
      <c r="F227" s="82" t="s">
        <v>14</v>
      </c>
      <c r="G227" s="121" t="s">
        <v>41</v>
      </c>
      <c r="H227" s="53" t="s">
        <v>16</v>
      </c>
      <c r="I227" s="114" t="s">
        <v>16</v>
      </c>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3"/>
      <c r="AX227" s="23"/>
      <c r="AY227" s="23"/>
      <c r="AZ227" s="23"/>
      <c r="BA227" s="23"/>
      <c r="BB227" s="23"/>
      <c r="BC227" s="23"/>
      <c r="BD227" s="23"/>
      <c r="BE227" s="23"/>
      <c r="BF227" s="23"/>
      <c r="BG227" s="23"/>
      <c r="BH227" s="23"/>
      <c r="BI227" s="23"/>
      <c r="BJ227" s="23"/>
      <c r="BK227" s="23"/>
      <c r="BL227" s="23"/>
    </row>
    <row r="228" ht="15.75" customHeight="1">
      <c r="A228" s="51">
        <v>44671.508488796295</v>
      </c>
      <c r="B228" s="23" t="s">
        <v>21</v>
      </c>
      <c r="C228" s="52" t="s">
        <v>10</v>
      </c>
      <c r="D228" s="53" t="s">
        <v>11</v>
      </c>
      <c r="E228" s="82" t="s">
        <v>34</v>
      </c>
      <c r="F228" s="82" t="s">
        <v>41</v>
      </c>
      <c r="G228" s="121" t="s">
        <v>41</v>
      </c>
      <c r="H228" s="53" t="s">
        <v>15</v>
      </c>
      <c r="I228" s="114" t="s">
        <v>15</v>
      </c>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row>
    <row r="229" ht="15.75" customHeight="1">
      <c r="A229" s="51">
        <v>44671.50855180556</v>
      </c>
      <c r="B229" s="23" t="s">
        <v>9</v>
      </c>
      <c r="C229" s="52" t="s">
        <v>10</v>
      </c>
      <c r="D229" s="53" t="s">
        <v>68</v>
      </c>
      <c r="E229" s="83" t="s">
        <v>13</v>
      </c>
      <c r="F229" s="82" t="s">
        <v>14</v>
      </c>
      <c r="G229" s="121" t="s">
        <v>41</v>
      </c>
      <c r="H229" s="53" t="s">
        <v>24</v>
      </c>
      <c r="I229" s="114" t="s">
        <v>16</v>
      </c>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3"/>
      <c r="AX229" s="23"/>
      <c r="AY229" s="23"/>
      <c r="AZ229" s="23"/>
      <c r="BA229" s="23"/>
      <c r="BB229" s="23"/>
      <c r="BC229" s="23"/>
      <c r="BD229" s="23"/>
      <c r="BE229" s="23"/>
      <c r="BF229" s="23"/>
      <c r="BG229" s="23"/>
      <c r="BH229" s="23"/>
      <c r="BI229" s="23"/>
      <c r="BJ229" s="23"/>
      <c r="BK229" s="23"/>
      <c r="BL229" s="23"/>
    </row>
    <row r="230" ht="15.75" customHeight="1">
      <c r="A230" s="51">
        <v>44671.50896371528</v>
      </c>
      <c r="B230" s="23" t="s">
        <v>9</v>
      </c>
      <c r="C230" s="52" t="s">
        <v>10</v>
      </c>
      <c r="D230" s="53" t="s">
        <v>11</v>
      </c>
      <c r="E230" s="82" t="s">
        <v>23</v>
      </c>
      <c r="F230" s="82" t="s">
        <v>23</v>
      </c>
      <c r="G230" s="121" t="s">
        <v>14</v>
      </c>
      <c r="H230" s="53" t="s">
        <v>16</v>
      </c>
      <c r="I230" s="114" t="s">
        <v>15</v>
      </c>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row>
    <row r="231" ht="15.75" customHeight="1">
      <c r="A231" s="51">
        <v>44671.509290393515</v>
      </c>
      <c r="B231" s="23" t="s">
        <v>9</v>
      </c>
      <c r="C231" s="52" t="s">
        <v>10</v>
      </c>
      <c r="D231" s="53" t="s">
        <v>11</v>
      </c>
      <c r="E231" s="83" t="s">
        <v>13</v>
      </c>
      <c r="F231" s="83" t="s">
        <v>13</v>
      </c>
      <c r="G231" s="121" t="s">
        <v>23</v>
      </c>
      <c r="H231" s="53" t="s">
        <v>16</v>
      </c>
      <c r="I231" s="114" t="s">
        <v>15</v>
      </c>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3"/>
      <c r="AX231" s="23"/>
      <c r="AY231" s="23"/>
      <c r="AZ231" s="23"/>
      <c r="BA231" s="23"/>
      <c r="BB231" s="23"/>
      <c r="BC231" s="23"/>
      <c r="BD231" s="23"/>
      <c r="BE231" s="23"/>
      <c r="BF231" s="23"/>
      <c r="BG231" s="23"/>
      <c r="BH231" s="23"/>
      <c r="BI231" s="23"/>
      <c r="BJ231" s="23"/>
      <c r="BK231" s="23"/>
      <c r="BL231" s="23"/>
    </row>
    <row r="232" ht="15.75" customHeight="1">
      <c r="A232" s="51">
        <v>44671.50961267361</v>
      </c>
      <c r="B232" s="23" t="s">
        <v>9</v>
      </c>
      <c r="C232" s="52" t="s">
        <v>10</v>
      </c>
      <c r="D232" s="53" t="s">
        <v>40</v>
      </c>
      <c r="E232" s="82" t="s">
        <v>34</v>
      </c>
      <c r="F232" s="82" t="s">
        <v>23</v>
      </c>
      <c r="G232" s="121" t="s">
        <v>41</v>
      </c>
      <c r="H232" s="53" t="s">
        <v>24</v>
      </c>
      <c r="I232" s="114" t="s">
        <v>15</v>
      </c>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row>
    <row r="233" ht="15.75" customHeight="1">
      <c r="A233" s="51">
        <v>44671.510175601856</v>
      </c>
      <c r="B233" s="23" t="s">
        <v>21</v>
      </c>
      <c r="C233" s="52" t="s">
        <v>10</v>
      </c>
      <c r="D233" s="53" t="s">
        <v>30</v>
      </c>
      <c r="E233" s="83" t="s">
        <v>31</v>
      </c>
      <c r="F233" s="82" t="s">
        <v>41</v>
      </c>
      <c r="G233" s="84" t="s">
        <v>13</v>
      </c>
      <c r="H233" s="53" t="s">
        <v>16</v>
      </c>
      <c r="I233" s="114" t="s">
        <v>15</v>
      </c>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row>
    <row r="234" ht="15.75" customHeight="1">
      <c r="A234" s="51">
        <v>44671.51095003472</v>
      </c>
      <c r="B234" s="23" t="s">
        <v>21</v>
      </c>
      <c r="C234" s="52" t="s">
        <v>10</v>
      </c>
      <c r="D234" s="53" t="s">
        <v>30</v>
      </c>
      <c r="E234" s="83" t="s">
        <v>31</v>
      </c>
      <c r="F234" s="82" t="s">
        <v>23</v>
      </c>
      <c r="G234" s="84" t="s">
        <v>31</v>
      </c>
      <c r="H234" s="53" t="s">
        <v>15</v>
      </c>
      <c r="I234" s="114" t="s">
        <v>15</v>
      </c>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row>
    <row r="235" ht="15.75" customHeight="1">
      <c r="A235" s="51">
        <v>44671.5109578125</v>
      </c>
      <c r="B235" s="23" t="s">
        <v>9</v>
      </c>
      <c r="C235" s="52" t="s">
        <v>10</v>
      </c>
      <c r="D235" s="53" t="s">
        <v>30</v>
      </c>
      <c r="E235" s="82" t="s">
        <v>23</v>
      </c>
      <c r="F235" s="82" t="s">
        <v>41</v>
      </c>
      <c r="G235" s="121" t="s">
        <v>14</v>
      </c>
      <c r="H235" s="53" t="s">
        <v>16</v>
      </c>
      <c r="I235" s="114" t="s">
        <v>15</v>
      </c>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row>
    <row r="236" ht="15.75" customHeight="1">
      <c r="A236" s="51">
        <v>44671.51182148149</v>
      </c>
      <c r="B236" s="23" t="s">
        <v>9</v>
      </c>
      <c r="C236" s="52" t="s">
        <v>10</v>
      </c>
      <c r="D236" s="53" t="s">
        <v>80</v>
      </c>
      <c r="E236" s="82" t="s">
        <v>34</v>
      </c>
      <c r="F236" s="82" t="s">
        <v>41</v>
      </c>
      <c r="G236" s="121" t="s">
        <v>41</v>
      </c>
      <c r="H236" s="53" t="s">
        <v>15</v>
      </c>
      <c r="I236" s="114" t="s">
        <v>15</v>
      </c>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row>
    <row r="237" ht="15.75" customHeight="1">
      <c r="A237" s="51">
        <v>44671.51216966435</v>
      </c>
      <c r="B237" s="23" t="s">
        <v>9</v>
      </c>
      <c r="C237" s="52" t="s">
        <v>10</v>
      </c>
      <c r="D237" s="53" t="s">
        <v>30</v>
      </c>
      <c r="E237" s="83" t="s">
        <v>31</v>
      </c>
      <c r="F237" s="82" t="s">
        <v>14</v>
      </c>
      <c r="G237" s="121" t="s">
        <v>14</v>
      </c>
      <c r="H237" s="53" t="s">
        <v>16</v>
      </c>
      <c r="I237" s="114" t="s">
        <v>15</v>
      </c>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row>
    <row r="238" ht="15.75" customHeight="1">
      <c r="A238" s="51">
        <v>44671.51355747685</v>
      </c>
      <c r="B238" s="23" t="s">
        <v>9</v>
      </c>
      <c r="C238" s="52" t="s">
        <v>10</v>
      </c>
      <c r="D238" s="53" t="s">
        <v>11</v>
      </c>
      <c r="E238" s="83" t="s">
        <v>13</v>
      </c>
      <c r="F238" s="82" t="s">
        <v>23</v>
      </c>
      <c r="G238" s="121" t="s">
        <v>41</v>
      </c>
      <c r="H238" s="53" t="s">
        <v>15</v>
      </c>
      <c r="I238" s="114" t="s">
        <v>15</v>
      </c>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row>
    <row r="239" ht="15.75" customHeight="1">
      <c r="A239" s="51">
        <v>44671.5137996875</v>
      </c>
      <c r="B239" s="23" t="s">
        <v>9</v>
      </c>
      <c r="C239" s="52" t="s">
        <v>10</v>
      </c>
      <c r="D239" s="53" t="s">
        <v>30</v>
      </c>
      <c r="E239" s="83" t="s">
        <v>31</v>
      </c>
      <c r="F239" s="82" t="s">
        <v>41</v>
      </c>
      <c r="G239" s="121" t="s">
        <v>23</v>
      </c>
      <c r="H239" s="53" t="s">
        <v>15</v>
      </c>
      <c r="I239" s="114" t="s">
        <v>15</v>
      </c>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row>
    <row r="240" ht="15.75" customHeight="1">
      <c r="A240" s="51">
        <v>44671.514985173606</v>
      </c>
      <c r="B240" s="23" t="s">
        <v>9</v>
      </c>
      <c r="C240" s="52" t="s">
        <v>10</v>
      </c>
      <c r="D240" s="53" t="s">
        <v>11</v>
      </c>
      <c r="E240" s="83" t="s">
        <v>13</v>
      </c>
      <c r="F240" s="83" t="s">
        <v>13</v>
      </c>
      <c r="G240" s="84" t="s">
        <v>13</v>
      </c>
      <c r="H240" s="53" t="s">
        <v>16</v>
      </c>
      <c r="I240" s="114" t="s">
        <v>16</v>
      </c>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3"/>
      <c r="BC240" s="23"/>
      <c r="BD240" s="23"/>
      <c r="BE240" s="23"/>
      <c r="BF240" s="23"/>
      <c r="BG240" s="23"/>
      <c r="BH240" s="23"/>
      <c r="BI240" s="23"/>
      <c r="BJ240" s="23"/>
      <c r="BK240" s="23"/>
      <c r="BL240" s="23"/>
    </row>
    <row r="241" ht="15.75" customHeight="1">
      <c r="A241" s="51">
        <v>44671.51505960648</v>
      </c>
      <c r="B241" s="23" t="s">
        <v>35</v>
      </c>
      <c r="C241" s="52" t="s">
        <v>10</v>
      </c>
      <c r="D241" s="53" t="s">
        <v>30</v>
      </c>
      <c r="E241" s="82" t="s">
        <v>34</v>
      </c>
      <c r="F241" s="82" t="s">
        <v>23</v>
      </c>
      <c r="G241" s="121" t="s">
        <v>41</v>
      </c>
      <c r="H241" s="53" t="s">
        <v>15</v>
      </c>
      <c r="I241" s="114" t="s">
        <v>15</v>
      </c>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3"/>
      <c r="AX241" s="23"/>
      <c r="AY241" s="23"/>
      <c r="AZ241" s="23"/>
      <c r="BA241" s="23"/>
      <c r="BB241" s="23"/>
      <c r="BC241" s="23"/>
      <c r="BD241" s="23"/>
      <c r="BE241" s="23"/>
      <c r="BF241" s="23"/>
      <c r="BG241" s="23"/>
      <c r="BH241" s="23"/>
      <c r="BI241" s="23"/>
      <c r="BJ241" s="23"/>
      <c r="BK241" s="23"/>
      <c r="BL241" s="23"/>
    </row>
    <row r="242" ht="15.75" customHeight="1">
      <c r="A242" s="51">
        <v>44671.51819313657</v>
      </c>
      <c r="B242" s="23" t="s">
        <v>9</v>
      </c>
      <c r="C242" s="52" t="s">
        <v>10</v>
      </c>
      <c r="D242" s="53" t="s">
        <v>11</v>
      </c>
      <c r="E242" s="82" t="s">
        <v>34</v>
      </c>
      <c r="F242" s="82" t="s">
        <v>14</v>
      </c>
      <c r="G242" s="121" t="s">
        <v>41</v>
      </c>
      <c r="H242" s="53" t="s">
        <v>15</v>
      </c>
      <c r="I242" s="114" t="s">
        <v>16</v>
      </c>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row>
    <row r="243" ht="15.75" customHeight="1">
      <c r="A243" s="51">
        <v>44671.52450658564</v>
      </c>
      <c r="B243" s="23" t="s">
        <v>21</v>
      </c>
      <c r="C243" s="52" t="s">
        <v>10</v>
      </c>
      <c r="D243" s="53" t="s">
        <v>44</v>
      </c>
      <c r="E243" s="82" t="s">
        <v>34</v>
      </c>
      <c r="F243" s="82" t="s">
        <v>41</v>
      </c>
      <c r="G243" s="121" t="s">
        <v>41</v>
      </c>
      <c r="H243" s="53" t="s">
        <v>16</v>
      </c>
      <c r="I243" s="114" t="s">
        <v>15</v>
      </c>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row>
    <row r="244" ht="15.75" customHeight="1">
      <c r="A244" s="51">
        <v>44671.52601728009</v>
      </c>
      <c r="B244" s="23" t="s">
        <v>21</v>
      </c>
      <c r="C244" s="52" t="s">
        <v>10</v>
      </c>
      <c r="D244" s="53" t="s">
        <v>40</v>
      </c>
      <c r="E244" s="82" t="s">
        <v>34</v>
      </c>
      <c r="F244" s="82" t="s">
        <v>14</v>
      </c>
      <c r="G244" s="121" t="s">
        <v>41</v>
      </c>
      <c r="H244" s="53" t="s">
        <v>15</v>
      </c>
      <c r="I244" s="114" t="s">
        <v>16</v>
      </c>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3"/>
      <c r="BC244" s="23"/>
      <c r="BD244" s="23"/>
      <c r="BE244" s="23"/>
      <c r="BF244" s="23"/>
      <c r="BG244" s="23"/>
      <c r="BH244" s="23"/>
      <c r="BI244" s="23"/>
      <c r="BJ244" s="23"/>
      <c r="BK244" s="23"/>
      <c r="BL244" s="23"/>
    </row>
    <row r="245" ht="15.75" customHeight="1">
      <c r="A245" s="51">
        <v>44671.526166724536</v>
      </c>
      <c r="B245" s="23" t="s">
        <v>9</v>
      </c>
      <c r="C245" s="52" t="s">
        <v>10</v>
      </c>
      <c r="D245" s="53" t="s">
        <v>30</v>
      </c>
      <c r="E245" s="82" t="s">
        <v>12</v>
      </c>
      <c r="F245" s="82" t="s">
        <v>14</v>
      </c>
      <c r="G245" s="121" t="s">
        <v>14</v>
      </c>
      <c r="H245" s="53" t="s">
        <v>16</v>
      </c>
      <c r="I245" s="114" t="s">
        <v>16</v>
      </c>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3"/>
      <c r="AX245" s="23"/>
      <c r="AY245" s="23"/>
      <c r="AZ245" s="23"/>
      <c r="BA245" s="23"/>
      <c r="BB245" s="23"/>
      <c r="BC245" s="23"/>
      <c r="BD245" s="23"/>
      <c r="BE245" s="23"/>
      <c r="BF245" s="23"/>
      <c r="BG245" s="23"/>
      <c r="BH245" s="23"/>
      <c r="BI245" s="23"/>
      <c r="BJ245" s="23"/>
      <c r="BK245" s="23"/>
      <c r="BL245" s="23"/>
    </row>
    <row r="246" ht="15.75" customHeight="1">
      <c r="A246" s="51">
        <v>44671.52641384259</v>
      </c>
      <c r="B246" s="23" t="s">
        <v>9</v>
      </c>
      <c r="C246" s="52" t="s">
        <v>10</v>
      </c>
      <c r="D246" s="53" t="s">
        <v>11</v>
      </c>
      <c r="E246" s="82" t="s">
        <v>12</v>
      </c>
      <c r="F246" s="82" t="s">
        <v>41</v>
      </c>
      <c r="G246" s="84" t="s">
        <v>13</v>
      </c>
      <c r="H246" s="53" t="s">
        <v>16</v>
      </c>
      <c r="I246" s="114" t="s">
        <v>16</v>
      </c>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3"/>
      <c r="BC246" s="23"/>
      <c r="BD246" s="23"/>
      <c r="BE246" s="23"/>
      <c r="BF246" s="23"/>
      <c r="BG246" s="23"/>
      <c r="BH246" s="23"/>
      <c r="BI246" s="23"/>
      <c r="BJ246" s="23"/>
      <c r="BK246" s="23"/>
      <c r="BL246" s="23"/>
    </row>
    <row r="247" ht="15.75" customHeight="1">
      <c r="A247" s="51">
        <v>44671.52649908565</v>
      </c>
      <c r="B247" s="23" t="s">
        <v>9</v>
      </c>
      <c r="C247" s="52" t="s">
        <v>10</v>
      </c>
      <c r="D247" s="53" t="s">
        <v>50</v>
      </c>
      <c r="E247" s="82" t="s">
        <v>12</v>
      </c>
      <c r="F247" s="83" t="s">
        <v>31</v>
      </c>
      <c r="G247" s="121" t="s">
        <v>41</v>
      </c>
      <c r="H247" s="53" t="s">
        <v>24</v>
      </c>
      <c r="I247" s="114" t="s">
        <v>16</v>
      </c>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3"/>
      <c r="AX247" s="23"/>
      <c r="AY247" s="23"/>
      <c r="AZ247" s="23"/>
      <c r="BA247" s="23"/>
      <c r="BB247" s="23"/>
      <c r="BC247" s="23"/>
      <c r="BD247" s="23"/>
      <c r="BE247" s="23"/>
      <c r="BF247" s="23"/>
      <c r="BG247" s="23"/>
      <c r="BH247" s="23"/>
      <c r="BI247" s="23"/>
      <c r="BJ247" s="23"/>
      <c r="BK247" s="23"/>
      <c r="BL247" s="23"/>
    </row>
    <row r="248" ht="15.75" customHeight="1">
      <c r="A248" s="51">
        <v>44671.52672002315</v>
      </c>
      <c r="B248" s="23" t="s">
        <v>35</v>
      </c>
      <c r="C248" s="52" t="s">
        <v>10</v>
      </c>
      <c r="D248" s="53" t="s">
        <v>11</v>
      </c>
      <c r="E248" s="83" t="s">
        <v>13</v>
      </c>
      <c r="F248" s="82" t="s">
        <v>14</v>
      </c>
      <c r="G248" s="121" t="s">
        <v>14</v>
      </c>
      <c r="H248" s="53" t="s">
        <v>15</v>
      </c>
      <c r="I248" s="114" t="s">
        <v>15</v>
      </c>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3"/>
      <c r="BC248" s="23"/>
      <c r="BD248" s="23"/>
      <c r="BE248" s="23"/>
      <c r="BF248" s="23"/>
      <c r="BG248" s="23"/>
      <c r="BH248" s="23"/>
      <c r="BI248" s="23"/>
      <c r="BJ248" s="23"/>
      <c r="BK248" s="23"/>
      <c r="BL248" s="23"/>
    </row>
    <row r="249" ht="15.75" customHeight="1">
      <c r="A249" s="51">
        <v>44671.526792881945</v>
      </c>
      <c r="B249" s="23" t="s">
        <v>21</v>
      </c>
      <c r="C249" s="52" t="s">
        <v>10</v>
      </c>
      <c r="D249" s="53" t="s">
        <v>30</v>
      </c>
      <c r="E249" s="82" t="s">
        <v>23</v>
      </c>
      <c r="F249" s="82" t="s">
        <v>41</v>
      </c>
      <c r="G249" s="121" t="s">
        <v>14</v>
      </c>
      <c r="H249" s="53" t="s">
        <v>16</v>
      </c>
      <c r="I249" s="114" t="s">
        <v>15</v>
      </c>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row>
    <row r="250" ht="15.75" customHeight="1">
      <c r="A250" s="51">
        <v>44671.526876874996</v>
      </c>
      <c r="B250" s="23" t="s">
        <v>35</v>
      </c>
      <c r="C250" s="52" t="s">
        <v>10</v>
      </c>
      <c r="D250" s="53" t="s">
        <v>30</v>
      </c>
      <c r="E250" s="83" t="s">
        <v>31</v>
      </c>
      <c r="F250" s="82" t="s">
        <v>41</v>
      </c>
      <c r="G250" s="84" t="s">
        <v>31</v>
      </c>
      <c r="H250" s="53" t="s">
        <v>24</v>
      </c>
      <c r="I250" s="114" t="s">
        <v>15</v>
      </c>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3"/>
      <c r="BC250" s="23"/>
      <c r="BD250" s="23"/>
      <c r="BE250" s="23"/>
      <c r="BF250" s="23"/>
      <c r="BG250" s="23"/>
      <c r="BH250" s="23"/>
      <c r="BI250" s="23"/>
      <c r="BJ250" s="23"/>
      <c r="BK250" s="23"/>
      <c r="BL250" s="23"/>
    </row>
    <row r="251" ht="15.75" customHeight="1">
      <c r="A251" s="51">
        <v>44671.52717482639</v>
      </c>
      <c r="B251" s="23" t="s">
        <v>21</v>
      </c>
      <c r="C251" s="52" t="s">
        <v>10</v>
      </c>
      <c r="D251" s="53" t="s">
        <v>30</v>
      </c>
      <c r="E251" s="83" t="s">
        <v>31</v>
      </c>
      <c r="F251" s="83" t="s">
        <v>13</v>
      </c>
      <c r="G251" s="84" t="s">
        <v>13</v>
      </c>
      <c r="H251" s="53" t="s">
        <v>15</v>
      </c>
      <c r="I251" s="114" t="s">
        <v>15</v>
      </c>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row>
    <row r="252" ht="15.75" customHeight="1">
      <c r="A252" s="51">
        <v>44671.52742424769</v>
      </c>
      <c r="B252" s="23" t="s">
        <v>9</v>
      </c>
      <c r="C252" s="52" t="s">
        <v>10</v>
      </c>
      <c r="D252" s="53" t="s">
        <v>11</v>
      </c>
      <c r="E252" s="82" t="s">
        <v>34</v>
      </c>
      <c r="F252" s="82" t="s">
        <v>41</v>
      </c>
      <c r="G252" s="121" t="s">
        <v>14</v>
      </c>
      <c r="H252" s="53" t="s">
        <v>16</v>
      </c>
      <c r="I252" s="114" t="s">
        <v>15</v>
      </c>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3"/>
      <c r="BC252" s="23"/>
      <c r="BD252" s="23"/>
      <c r="BE252" s="23"/>
      <c r="BF252" s="23"/>
      <c r="BG252" s="23"/>
      <c r="BH252" s="23"/>
      <c r="BI252" s="23"/>
      <c r="BJ252" s="23"/>
      <c r="BK252" s="23"/>
      <c r="BL252" s="23"/>
    </row>
    <row r="253" ht="15.75" customHeight="1">
      <c r="A253" s="51">
        <v>44671.52756155093</v>
      </c>
      <c r="B253" s="23" t="s">
        <v>9</v>
      </c>
      <c r="C253" s="52" t="s">
        <v>10</v>
      </c>
      <c r="D253" s="53" t="s">
        <v>44</v>
      </c>
      <c r="E253" s="83" t="s">
        <v>13</v>
      </c>
      <c r="F253" s="83" t="s">
        <v>13</v>
      </c>
      <c r="G253" s="121" t="s">
        <v>41</v>
      </c>
      <c r="H253" s="53" t="s">
        <v>15</v>
      </c>
      <c r="I253" s="114" t="s">
        <v>16</v>
      </c>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3"/>
      <c r="AX253" s="23"/>
      <c r="AY253" s="23"/>
      <c r="AZ253" s="23"/>
      <c r="BA253" s="23"/>
      <c r="BB253" s="23"/>
      <c r="BC253" s="23"/>
      <c r="BD253" s="23"/>
      <c r="BE253" s="23"/>
      <c r="BF253" s="23"/>
      <c r="BG253" s="23"/>
      <c r="BH253" s="23"/>
      <c r="BI253" s="23"/>
      <c r="BJ253" s="23"/>
      <c r="BK253" s="23"/>
      <c r="BL253" s="23"/>
    </row>
    <row r="254" ht="15.75" customHeight="1">
      <c r="A254" s="51">
        <v>44671.527673310185</v>
      </c>
      <c r="B254" s="23" t="s">
        <v>9</v>
      </c>
      <c r="C254" s="52" t="s">
        <v>10</v>
      </c>
      <c r="D254" s="53" t="s">
        <v>40</v>
      </c>
      <c r="E254" s="82" t="s">
        <v>12</v>
      </c>
      <c r="F254" s="82" t="s">
        <v>41</v>
      </c>
      <c r="G254" s="84" t="s">
        <v>13</v>
      </c>
      <c r="H254" s="53" t="s">
        <v>15</v>
      </c>
      <c r="I254" s="114" t="s">
        <v>16</v>
      </c>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3"/>
      <c r="BC254" s="23"/>
      <c r="BD254" s="23"/>
      <c r="BE254" s="23"/>
      <c r="BF254" s="23"/>
      <c r="BG254" s="23"/>
      <c r="BH254" s="23"/>
      <c r="BI254" s="23"/>
      <c r="BJ254" s="23"/>
      <c r="BK254" s="23"/>
      <c r="BL254" s="23"/>
    </row>
    <row r="255" ht="15.75" customHeight="1">
      <c r="A255" s="51">
        <v>44671.527776944444</v>
      </c>
      <c r="B255" s="23" t="s">
        <v>9</v>
      </c>
      <c r="C255" s="52" t="s">
        <v>10</v>
      </c>
      <c r="D255" s="53" t="s">
        <v>30</v>
      </c>
      <c r="E255" s="83" t="s">
        <v>31</v>
      </c>
      <c r="F255" s="82" t="s">
        <v>23</v>
      </c>
      <c r="G255" s="84" t="s">
        <v>31</v>
      </c>
      <c r="H255" s="53" t="s">
        <v>24</v>
      </c>
      <c r="I255" s="114" t="s">
        <v>16</v>
      </c>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3"/>
      <c r="AX255" s="23"/>
      <c r="AY255" s="23"/>
      <c r="AZ255" s="23"/>
      <c r="BA255" s="23"/>
      <c r="BB255" s="23"/>
      <c r="BC255" s="23"/>
      <c r="BD255" s="23"/>
      <c r="BE255" s="23"/>
      <c r="BF255" s="23"/>
      <c r="BG255" s="23"/>
      <c r="BH255" s="23"/>
      <c r="BI255" s="23"/>
      <c r="BJ255" s="23"/>
      <c r="BK255" s="23"/>
      <c r="BL255" s="23"/>
    </row>
    <row r="256" ht="15.75" customHeight="1">
      <c r="A256" s="51">
        <v>44671.527846365745</v>
      </c>
      <c r="B256" s="23" t="s">
        <v>9</v>
      </c>
      <c r="C256" s="52" t="s">
        <v>10</v>
      </c>
      <c r="D256" s="53" t="s">
        <v>40</v>
      </c>
      <c r="E256" s="82" t="s">
        <v>34</v>
      </c>
      <c r="F256" s="82" t="s">
        <v>23</v>
      </c>
      <c r="G256" s="121" t="s">
        <v>41</v>
      </c>
      <c r="H256" s="53" t="s">
        <v>24</v>
      </c>
      <c r="I256" s="114" t="s">
        <v>15</v>
      </c>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row>
    <row r="257" ht="15.75" customHeight="1">
      <c r="A257" s="51">
        <v>44671.52789445602</v>
      </c>
      <c r="B257" s="23" t="s">
        <v>21</v>
      </c>
      <c r="C257" s="52" t="s">
        <v>10</v>
      </c>
      <c r="D257" s="53" t="s">
        <v>11</v>
      </c>
      <c r="E257" s="83" t="s">
        <v>13</v>
      </c>
      <c r="F257" s="83" t="s">
        <v>13</v>
      </c>
      <c r="G257" s="84" t="s">
        <v>13</v>
      </c>
      <c r="H257" s="53" t="s">
        <v>16</v>
      </c>
      <c r="I257" s="114" t="s">
        <v>15</v>
      </c>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23"/>
      <c r="BH257" s="23"/>
      <c r="BI257" s="23"/>
      <c r="BJ257" s="23"/>
      <c r="BK257" s="23"/>
      <c r="BL257" s="23"/>
    </row>
    <row r="258" ht="15.75" customHeight="1">
      <c r="A258" s="51">
        <v>44671.52791719907</v>
      </c>
      <c r="B258" s="23" t="s">
        <v>21</v>
      </c>
      <c r="C258" s="52" t="s">
        <v>10</v>
      </c>
      <c r="D258" s="53" t="s">
        <v>11</v>
      </c>
      <c r="E258" s="82" t="s">
        <v>34</v>
      </c>
      <c r="F258" s="82" t="s">
        <v>41</v>
      </c>
      <c r="G258" s="121" t="s">
        <v>23</v>
      </c>
      <c r="H258" s="53" t="s">
        <v>16</v>
      </c>
      <c r="I258" s="114" t="s">
        <v>16</v>
      </c>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3"/>
      <c r="BC258" s="23"/>
      <c r="BD258" s="23"/>
      <c r="BE258" s="23"/>
      <c r="BF258" s="23"/>
      <c r="BG258" s="23"/>
      <c r="BH258" s="23"/>
      <c r="BI258" s="23"/>
      <c r="BJ258" s="23"/>
      <c r="BK258" s="23"/>
      <c r="BL258" s="23"/>
    </row>
    <row r="259" ht="15.75" customHeight="1">
      <c r="A259" s="51">
        <v>44671.52797885417</v>
      </c>
      <c r="B259" s="23" t="s">
        <v>21</v>
      </c>
      <c r="C259" s="52" t="s">
        <v>10</v>
      </c>
      <c r="D259" s="53" t="s">
        <v>30</v>
      </c>
      <c r="E259" s="82" t="s">
        <v>23</v>
      </c>
      <c r="F259" s="82" t="s">
        <v>14</v>
      </c>
      <c r="G259" s="84" t="s">
        <v>13</v>
      </c>
      <c r="H259" s="53" t="s">
        <v>15</v>
      </c>
      <c r="I259" s="114" t="s">
        <v>15</v>
      </c>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3"/>
      <c r="AX259" s="23"/>
      <c r="AY259" s="23"/>
      <c r="AZ259" s="23"/>
      <c r="BA259" s="23"/>
      <c r="BB259" s="23"/>
      <c r="BC259" s="23"/>
      <c r="BD259" s="23"/>
      <c r="BE259" s="23"/>
      <c r="BF259" s="23"/>
      <c r="BG259" s="23"/>
      <c r="BH259" s="23"/>
      <c r="BI259" s="23"/>
      <c r="BJ259" s="23"/>
      <c r="BK259" s="23"/>
      <c r="BL259" s="23"/>
    </row>
    <row r="260" ht="15.75" customHeight="1">
      <c r="A260" s="51">
        <v>44671.528248206014</v>
      </c>
      <c r="B260" s="23" t="s">
        <v>21</v>
      </c>
      <c r="C260" s="52" t="s">
        <v>10</v>
      </c>
      <c r="D260" s="53" t="s">
        <v>30</v>
      </c>
      <c r="E260" s="83" t="s">
        <v>13</v>
      </c>
      <c r="F260" s="82" t="s">
        <v>23</v>
      </c>
      <c r="G260" s="84" t="s">
        <v>13</v>
      </c>
      <c r="H260" s="53" t="s">
        <v>15</v>
      </c>
      <c r="I260" s="114" t="s">
        <v>15</v>
      </c>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row>
    <row r="261" ht="15.75" customHeight="1">
      <c r="A261" s="51">
        <v>44671.528489131946</v>
      </c>
      <c r="B261" s="23" t="s">
        <v>9</v>
      </c>
      <c r="C261" s="52" t="s">
        <v>10</v>
      </c>
      <c r="D261" s="53" t="s">
        <v>30</v>
      </c>
      <c r="E261" s="83" t="s">
        <v>31</v>
      </c>
      <c r="F261" s="82" t="s">
        <v>14</v>
      </c>
      <c r="G261" s="84" t="s">
        <v>13</v>
      </c>
      <c r="H261" s="53" t="s">
        <v>24</v>
      </c>
      <c r="I261" s="114" t="s">
        <v>15</v>
      </c>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3"/>
      <c r="AX261" s="23"/>
      <c r="AY261" s="23"/>
      <c r="AZ261" s="23"/>
      <c r="BA261" s="23"/>
      <c r="BB261" s="23"/>
      <c r="BC261" s="23"/>
      <c r="BD261" s="23"/>
      <c r="BE261" s="23"/>
      <c r="BF261" s="23"/>
      <c r="BG261" s="23"/>
      <c r="BH261" s="23"/>
      <c r="BI261" s="23"/>
      <c r="BJ261" s="23"/>
      <c r="BK261" s="23"/>
      <c r="BL261" s="23"/>
    </row>
    <row r="262" ht="15.75" customHeight="1">
      <c r="A262" s="51">
        <v>44671.52884745371</v>
      </c>
      <c r="B262" s="23" t="s">
        <v>9</v>
      </c>
      <c r="C262" s="52" t="s">
        <v>10</v>
      </c>
      <c r="D262" s="53" t="s">
        <v>30</v>
      </c>
      <c r="E262" s="82" t="s">
        <v>23</v>
      </c>
      <c r="F262" s="82" t="s">
        <v>41</v>
      </c>
      <c r="G262" s="121" t="s">
        <v>14</v>
      </c>
      <c r="H262" s="53" t="s">
        <v>24</v>
      </c>
      <c r="I262" s="114" t="s">
        <v>16</v>
      </c>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row>
    <row r="263" ht="15.75" customHeight="1">
      <c r="A263" s="51">
        <v>44671.544359629625</v>
      </c>
      <c r="B263" s="23" t="s">
        <v>9</v>
      </c>
      <c r="C263" s="52" t="s">
        <v>10</v>
      </c>
      <c r="D263" s="53" t="s">
        <v>54</v>
      </c>
      <c r="E263" s="82" t="s">
        <v>34</v>
      </c>
      <c r="F263" s="82" t="s">
        <v>41</v>
      </c>
      <c r="G263" s="121" t="s">
        <v>41</v>
      </c>
      <c r="H263" s="53" t="s">
        <v>16</v>
      </c>
      <c r="I263" s="114" t="s">
        <v>15</v>
      </c>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3"/>
      <c r="AX263" s="23"/>
      <c r="AY263" s="23"/>
      <c r="AZ263" s="23"/>
      <c r="BA263" s="23"/>
      <c r="BB263" s="23"/>
      <c r="BC263" s="23"/>
      <c r="BD263" s="23"/>
      <c r="BE263" s="23"/>
      <c r="BF263" s="23"/>
      <c r="BG263" s="23"/>
      <c r="BH263" s="23"/>
      <c r="BI263" s="23"/>
      <c r="BJ263" s="23"/>
      <c r="BK263" s="23"/>
      <c r="BL263" s="23"/>
    </row>
    <row r="264" ht="15.75" customHeight="1">
      <c r="A264" s="51">
        <v>44671.54680869213</v>
      </c>
      <c r="B264" s="23" t="s">
        <v>9</v>
      </c>
      <c r="C264" s="52" t="s">
        <v>10</v>
      </c>
      <c r="D264" s="53" t="s">
        <v>54</v>
      </c>
      <c r="E264" s="82" t="s">
        <v>23</v>
      </c>
      <c r="F264" s="82" t="s">
        <v>23</v>
      </c>
      <c r="G264" s="121" t="s">
        <v>23</v>
      </c>
      <c r="H264" s="53" t="s">
        <v>15</v>
      </c>
      <c r="I264" s="114" t="s">
        <v>16</v>
      </c>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3"/>
      <c r="BC264" s="23"/>
      <c r="BD264" s="23"/>
      <c r="BE264" s="23"/>
      <c r="BF264" s="23"/>
      <c r="BG264" s="23"/>
      <c r="BH264" s="23"/>
      <c r="BI264" s="23"/>
      <c r="BJ264" s="23"/>
      <c r="BK264" s="23"/>
      <c r="BL264" s="23"/>
    </row>
    <row r="265" ht="15.75" customHeight="1">
      <c r="A265" s="51">
        <v>44671.54909778935</v>
      </c>
      <c r="B265" s="23" t="s">
        <v>21</v>
      </c>
      <c r="C265" s="52" t="s">
        <v>10</v>
      </c>
      <c r="D265" s="140" t="s">
        <v>54</v>
      </c>
      <c r="E265" s="82" t="s">
        <v>34</v>
      </c>
      <c r="F265" s="82" t="s">
        <v>23</v>
      </c>
      <c r="G265" s="84" t="s">
        <v>13</v>
      </c>
      <c r="H265" s="53" t="s">
        <v>15</v>
      </c>
      <c r="I265" s="114" t="s">
        <v>15</v>
      </c>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3"/>
      <c r="AX265" s="23"/>
      <c r="AY265" s="23"/>
      <c r="AZ265" s="23"/>
      <c r="BA265" s="23"/>
      <c r="BB265" s="23"/>
      <c r="BC265" s="23"/>
      <c r="BD265" s="23"/>
      <c r="BE265" s="23"/>
      <c r="BF265" s="23"/>
      <c r="BG265" s="23"/>
      <c r="BH265" s="23"/>
      <c r="BI265" s="23"/>
      <c r="BJ265" s="23"/>
      <c r="BK265" s="23"/>
      <c r="BL265" s="23"/>
    </row>
    <row r="266" ht="15.75" customHeight="1">
      <c r="A266" s="51">
        <v>44671.5584646875</v>
      </c>
      <c r="B266" s="23" t="s">
        <v>21</v>
      </c>
      <c r="C266" s="52" t="s">
        <v>10</v>
      </c>
      <c r="D266" s="53" t="s">
        <v>11</v>
      </c>
      <c r="E266" s="82" t="s">
        <v>23</v>
      </c>
      <c r="F266" s="82" t="s">
        <v>41</v>
      </c>
      <c r="G266" s="121" t="s">
        <v>14</v>
      </c>
      <c r="H266" s="53" t="s">
        <v>16</v>
      </c>
      <c r="I266" s="114" t="s">
        <v>16</v>
      </c>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3"/>
      <c r="BC266" s="23"/>
      <c r="BD266" s="23"/>
      <c r="BE266" s="23"/>
      <c r="BF266" s="23"/>
      <c r="BG266" s="23"/>
      <c r="BH266" s="23"/>
      <c r="BI266" s="23"/>
      <c r="BJ266" s="23"/>
      <c r="BK266" s="23"/>
      <c r="BL266" s="23"/>
    </row>
    <row r="267" ht="15.75" customHeight="1">
      <c r="A267" s="51">
        <v>44671.88496391204</v>
      </c>
      <c r="B267" s="23" t="s">
        <v>9</v>
      </c>
      <c r="C267" s="52" t="s">
        <v>10</v>
      </c>
      <c r="D267" s="53" t="s">
        <v>30</v>
      </c>
      <c r="E267" s="83" t="s">
        <v>31</v>
      </c>
      <c r="F267" s="82" t="s">
        <v>41</v>
      </c>
      <c r="G267" s="84" t="s">
        <v>13</v>
      </c>
      <c r="H267" s="53" t="s">
        <v>24</v>
      </c>
      <c r="I267" s="114" t="s">
        <v>16</v>
      </c>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row>
    <row r="268" ht="15.75" customHeight="1">
      <c r="A268" s="51">
        <v>44672.53999769676</v>
      </c>
      <c r="B268" s="23" t="s">
        <v>21</v>
      </c>
      <c r="C268" s="52" t="s">
        <v>10</v>
      </c>
      <c r="D268" s="53" t="s">
        <v>11</v>
      </c>
      <c r="E268" s="83" t="s">
        <v>13</v>
      </c>
      <c r="F268" s="83" t="s">
        <v>13</v>
      </c>
      <c r="G268" s="121" t="s">
        <v>41</v>
      </c>
      <c r="H268" s="53" t="s">
        <v>16</v>
      </c>
      <c r="I268" s="114" t="s">
        <v>15</v>
      </c>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3"/>
      <c r="BC268" s="23"/>
      <c r="BD268" s="23"/>
      <c r="BE268" s="23"/>
      <c r="BF268" s="23"/>
      <c r="BG268" s="23"/>
      <c r="BH268" s="23"/>
      <c r="BI268" s="23"/>
      <c r="BJ268" s="23"/>
      <c r="BK268" s="23"/>
      <c r="BL268" s="23"/>
    </row>
    <row r="269" ht="15.75" customHeight="1">
      <c r="A269" s="51">
        <v>44672.825766712966</v>
      </c>
      <c r="B269" s="23" t="s">
        <v>9</v>
      </c>
      <c r="C269" s="52" t="s">
        <v>10</v>
      </c>
      <c r="D269" s="53" t="s">
        <v>68</v>
      </c>
      <c r="E269" s="83" t="s">
        <v>13</v>
      </c>
      <c r="F269" s="82" t="s">
        <v>14</v>
      </c>
      <c r="G269" s="121" t="s">
        <v>14</v>
      </c>
      <c r="H269" s="53" t="s">
        <v>16</v>
      </c>
      <c r="I269" s="114" t="s">
        <v>16</v>
      </c>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3"/>
      <c r="AX269" s="23"/>
      <c r="AY269" s="23"/>
      <c r="AZ269" s="23"/>
      <c r="BA269" s="23"/>
      <c r="BB269" s="23"/>
      <c r="BC269" s="23"/>
      <c r="BD269" s="23"/>
      <c r="BE269" s="23"/>
      <c r="BF269" s="23"/>
      <c r="BG269" s="23"/>
      <c r="BH269" s="23"/>
      <c r="BI269" s="23"/>
      <c r="BJ269" s="23"/>
      <c r="BK269" s="23"/>
      <c r="BL269" s="23"/>
    </row>
    <row r="270" ht="15.75" customHeight="1">
      <c r="A270" s="51">
        <v>44673.77185261574</v>
      </c>
      <c r="B270" s="23" t="s">
        <v>9</v>
      </c>
      <c r="C270" s="52" t="s">
        <v>10</v>
      </c>
      <c r="D270" s="53" t="s">
        <v>69</v>
      </c>
      <c r="E270" s="82" t="s">
        <v>34</v>
      </c>
      <c r="F270" s="82" t="s">
        <v>41</v>
      </c>
      <c r="G270" s="121" t="s">
        <v>41</v>
      </c>
      <c r="H270" s="53" t="s">
        <v>16</v>
      </c>
      <c r="I270" s="114" t="s">
        <v>16</v>
      </c>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3"/>
      <c r="AX270" s="23"/>
      <c r="AY270" s="23"/>
      <c r="AZ270" s="23"/>
      <c r="BA270" s="23"/>
      <c r="BB270" s="23"/>
      <c r="BC270" s="23"/>
      <c r="BD270" s="23"/>
      <c r="BE270" s="23"/>
      <c r="BF270" s="23"/>
      <c r="BG270" s="23"/>
      <c r="BH270" s="23"/>
      <c r="BI270" s="23"/>
      <c r="BJ270" s="23"/>
      <c r="BK270" s="23"/>
      <c r="BL270" s="23"/>
    </row>
    <row r="271" ht="15.75" customHeight="1">
      <c r="A271" s="51">
        <v>44673.87076295139</v>
      </c>
      <c r="B271" s="23" t="s">
        <v>9</v>
      </c>
      <c r="C271" s="52" t="s">
        <v>10</v>
      </c>
      <c r="D271" s="53" t="s">
        <v>66</v>
      </c>
      <c r="E271" s="82" t="s">
        <v>23</v>
      </c>
      <c r="F271" s="82" t="s">
        <v>23</v>
      </c>
      <c r="G271" s="84" t="s">
        <v>13</v>
      </c>
      <c r="H271" s="53" t="s">
        <v>15</v>
      </c>
      <c r="I271" s="114" t="s">
        <v>15</v>
      </c>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3"/>
      <c r="AX271" s="23"/>
      <c r="AY271" s="23"/>
      <c r="AZ271" s="23"/>
      <c r="BA271" s="23"/>
      <c r="BB271" s="23"/>
      <c r="BC271" s="23"/>
      <c r="BD271" s="23"/>
      <c r="BE271" s="23"/>
      <c r="BF271" s="23"/>
      <c r="BG271" s="23"/>
      <c r="BH271" s="23"/>
      <c r="BI271" s="23"/>
      <c r="BJ271" s="23"/>
      <c r="BK271" s="23"/>
      <c r="BL271" s="23"/>
    </row>
    <row r="272" ht="15.75" customHeight="1">
      <c r="A272" s="51">
        <v>44673.98223834491</v>
      </c>
      <c r="B272" s="23" t="s">
        <v>9</v>
      </c>
      <c r="C272" s="52" t="s">
        <v>10</v>
      </c>
      <c r="D272" s="53" t="s">
        <v>11</v>
      </c>
      <c r="E272" s="82" t="s">
        <v>12</v>
      </c>
      <c r="F272" s="83" t="s">
        <v>13</v>
      </c>
      <c r="G272" s="121" t="s">
        <v>41</v>
      </c>
      <c r="H272" s="53" t="s">
        <v>16</v>
      </c>
      <c r="I272" s="114" t="s">
        <v>16</v>
      </c>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3"/>
      <c r="AX272" s="23"/>
      <c r="AY272" s="23"/>
      <c r="AZ272" s="23"/>
      <c r="BA272" s="23"/>
      <c r="BB272" s="23"/>
      <c r="BC272" s="23"/>
      <c r="BD272" s="23"/>
      <c r="BE272" s="23"/>
      <c r="BF272" s="23"/>
      <c r="BG272" s="23"/>
      <c r="BH272" s="23"/>
      <c r="BI272" s="23"/>
      <c r="BJ272" s="23"/>
      <c r="BK272" s="23"/>
      <c r="BL272" s="23"/>
    </row>
    <row r="273" ht="15.75" customHeight="1">
      <c r="A273" s="51">
        <v>44674.68802376157</v>
      </c>
      <c r="B273" s="23" t="s">
        <v>9</v>
      </c>
      <c r="C273" s="52" t="s">
        <v>10</v>
      </c>
      <c r="D273" s="53" t="s">
        <v>30</v>
      </c>
      <c r="E273" s="83" t="s">
        <v>31</v>
      </c>
      <c r="F273" s="82" t="s">
        <v>41</v>
      </c>
      <c r="G273" s="121" t="s">
        <v>14</v>
      </c>
      <c r="H273" s="53" t="s">
        <v>15</v>
      </c>
      <c r="I273" s="114" t="s">
        <v>16</v>
      </c>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3"/>
      <c r="AX273" s="23"/>
      <c r="AY273" s="23"/>
      <c r="AZ273" s="23"/>
      <c r="BA273" s="23"/>
      <c r="BB273" s="23"/>
      <c r="BC273" s="23"/>
      <c r="BD273" s="23"/>
      <c r="BE273" s="23"/>
      <c r="BF273" s="23"/>
      <c r="BG273" s="23"/>
      <c r="BH273" s="23"/>
      <c r="BI273" s="23"/>
      <c r="BJ273" s="23"/>
      <c r="BK273" s="23"/>
      <c r="BL273" s="23"/>
    </row>
    <row r="274" ht="15.75" customHeight="1">
      <c r="A274" s="51">
        <v>44662.59021700232</v>
      </c>
      <c r="B274" s="23" t="s">
        <v>9</v>
      </c>
      <c r="C274" s="52" t="s">
        <v>10</v>
      </c>
      <c r="D274" s="53" t="s">
        <v>11</v>
      </c>
      <c r="E274" s="82" t="s">
        <v>12</v>
      </c>
      <c r="F274" s="82" t="s">
        <v>14</v>
      </c>
      <c r="G274" s="121" t="s">
        <v>41</v>
      </c>
      <c r="H274" s="53" t="s">
        <v>24</v>
      </c>
      <c r="I274" s="114" t="s">
        <v>15</v>
      </c>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3"/>
      <c r="AX274" s="23"/>
      <c r="AY274" s="23"/>
      <c r="AZ274" s="23"/>
      <c r="BA274" s="23"/>
      <c r="BB274" s="23"/>
      <c r="BC274" s="23"/>
      <c r="BD274" s="23"/>
      <c r="BE274" s="23"/>
      <c r="BF274" s="23"/>
      <c r="BG274" s="23"/>
      <c r="BH274" s="23"/>
      <c r="BI274" s="23"/>
      <c r="BJ274" s="23"/>
      <c r="BK274" s="23"/>
      <c r="BL274" s="23"/>
    </row>
    <row r="275" ht="15.75" customHeight="1">
      <c r="A275" s="51">
        <v>44662.5937365162</v>
      </c>
      <c r="B275" s="23" t="s">
        <v>9</v>
      </c>
      <c r="C275" s="52" t="s">
        <v>10</v>
      </c>
      <c r="D275" s="53" t="s">
        <v>11</v>
      </c>
      <c r="E275" s="83" t="s">
        <v>13</v>
      </c>
      <c r="F275" s="83" t="s">
        <v>13</v>
      </c>
      <c r="G275" s="121" t="s">
        <v>23</v>
      </c>
      <c r="H275" s="53" t="s">
        <v>15</v>
      </c>
      <c r="I275" s="114" t="s">
        <v>15</v>
      </c>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3"/>
      <c r="AX275" s="23"/>
      <c r="AY275" s="23"/>
      <c r="AZ275" s="23"/>
      <c r="BA275" s="23"/>
      <c r="BB275" s="23"/>
      <c r="BC275" s="23"/>
      <c r="BD275" s="23"/>
      <c r="BE275" s="23"/>
      <c r="BF275" s="23"/>
      <c r="BG275" s="23"/>
      <c r="BH275" s="23"/>
      <c r="BI275" s="23"/>
      <c r="BJ275" s="23"/>
      <c r="BK275" s="23"/>
      <c r="BL275" s="23"/>
    </row>
    <row r="276" ht="15.75" customHeight="1">
      <c r="A276" s="51">
        <v>44662.59862989583</v>
      </c>
      <c r="B276" s="23" t="s">
        <v>9</v>
      </c>
      <c r="C276" s="52" t="s">
        <v>10</v>
      </c>
      <c r="D276" s="53" t="s">
        <v>11</v>
      </c>
      <c r="E276" s="82" t="s">
        <v>23</v>
      </c>
      <c r="F276" s="83" t="s">
        <v>13</v>
      </c>
      <c r="G276" s="121" t="s">
        <v>23</v>
      </c>
      <c r="H276" s="53" t="s">
        <v>16</v>
      </c>
      <c r="I276" s="114" t="s">
        <v>15</v>
      </c>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3"/>
      <c r="AX276" s="23"/>
      <c r="AY276" s="23"/>
      <c r="AZ276" s="23"/>
      <c r="BA276" s="23"/>
      <c r="BB276" s="23"/>
      <c r="BC276" s="23"/>
      <c r="BD276" s="23"/>
      <c r="BE276" s="23"/>
      <c r="BF276" s="23"/>
      <c r="BG276" s="23"/>
      <c r="BH276" s="23"/>
      <c r="BI276" s="23"/>
      <c r="BJ276" s="23"/>
      <c r="BK276" s="23"/>
      <c r="BL276" s="23"/>
    </row>
    <row r="277" ht="15.75" customHeight="1">
      <c r="A277" s="51">
        <v>44662.622679004635</v>
      </c>
      <c r="B277" s="23" t="s">
        <v>9</v>
      </c>
      <c r="C277" s="52" t="s">
        <v>10</v>
      </c>
      <c r="D277" s="53" t="s">
        <v>11</v>
      </c>
      <c r="E277" s="83" t="s">
        <v>31</v>
      </c>
      <c r="F277" s="83" t="s">
        <v>13</v>
      </c>
      <c r="G277" s="84" t="s">
        <v>13</v>
      </c>
      <c r="H277" s="53" t="s">
        <v>16</v>
      </c>
      <c r="I277" s="114" t="s">
        <v>16</v>
      </c>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row>
    <row r="278" ht="15.75" customHeight="1">
      <c r="A278" s="51">
        <v>44662.64529961806</v>
      </c>
      <c r="B278" s="23" t="s">
        <v>9</v>
      </c>
      <c r="C278" s="52" t="s">
        <v>10</v>
      </c>
      <c r="D278" s="53" t="s">
        <v>30</v>
      </c>
      <c r="E278" s="82" t="s">
        <v>23</v>
      </c>
      <c r="F278" s="82" t="s">
        <v>41</v>
      </c>
      <c r="G278" s="121" t="s">
        <v>41</v>
      </c>
      <c r="H278" s="53" t="s">
        <v>15</v>
      </c>
      <c r="I278" s="114" t="s">
        <v>15</v>
      </c>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3"/>
      <c r="AX278" s="23"/>
      <c r="AY278" s="23"/>
      <c r="AZ278" s="23"/>
      <c r="BA278" s="23"/>
      <c r="BB278" s="23"/>
      <c r="BC278" s="23"/>
      <c r="BD278" s="23"/>
      <c r="BE278" s="23"/>
      <c r="BF278" s="23"/>
      <c r="BG278" s="23"/>
      <c r="BH278" s="23"/>
      <c r="BI278" s="23"/>
      <c r="BJ278" s="23"/>
      <c r="BK278" s="23"/>
      <c r="BL278" s="23"/>
    </row>
    <row r="279" ht="15.75" customHeight="1">
      <c r="A279" s="51">
        <v>44662.657841875</v>
      </c>
      <c r="B279" s="23" t="s">
        <v>9</v>
      </c>
      <c r="C279" s="52" t="s">
        <v>10</v>
      </c>
      <c r="D279" s="53" t="s">
        <v>40</v>
      </c>
      <c r="E279" s="82" t="s">
        <v>12</v>
      </c>
      <c r="F279" s="82" t="s">
        <v>41</v>
      </c>
      <c r="G279" s="121" t="s">
        <v>14</v>
      </c>
      <c r="H279" s="53" t="s">
        <v>16</v>
      </c>
      <c r="I279" s="114" t="s">
        <v>16</v>
      </c>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3"/>
      <c r="AX279" s="23"/>
      <c r="AY279" s="23"/>
      <c r="AZ279" s="23"/>
      <c r="BA279" s="23"/>
      <c r="BB279" s="23"/>
      <c r="BC279" s="23"/>
      <c r="BD279" s="23"/>
      <c r="BE279" s="23"/>
      <c r="BF279" s="23"/>
      <c r="BG279" s="23"/>
      <c r="BH279" s="23"/>
      <c r="BI279" s="23"/>
      <c r="BJ279" s="23"/>
      <c r="BK279" s="23"/>
      <c r="BL279" s="23"/>
    </row>
    <row r="280" ht="15.75" customHeight="1">
      <c r="A280" s="51">
        <v>44662.874159479165</v>
      </c>
      <c r="B280" s="23" t="s">
        <v>9</v>
      </c>
      <c r="C280" s="52" t="s">
        <v>10</v>
      </c>
      <c r="D280" s="53" t="s">
        <v>11</v>
      </c>
      <c r="E280" s="82" t="s">
        <v>12</v>
      </c>
      <c r="F280" s="82" t="s">
        <v>41</v>
      </c>
      <c r="G280" s="121" t="s">
        <v>41</v>
      </c>
      <c r="H280" s="53" t="s">
        <v>16</v>
      </c>
      <c r="I280" s="114" t="s">
        <v>15</v>
      </c>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3"/>
      <c r="AX280" s="23"/>
      <c r="AY280" s="23"/>
      <c r="AZ280" s="23"/>
      <c r="BA280" s="23"/>
      <c r="BB280" s="23"/>
      <c r="BC280" s="23"/>
      <c r="BD280" s="23"/>
      <c r="BE280" s="23"/>
      <c r="BF280" s="23"/>
      <c r="BG280" s="23"/>
      <c r="BH280" s="23"/>
      <c r="BI280" s="23"/>
      <c r="BJ280" s="23"/>
      <c r="BK280" s="23"/>
      <c r="BL280" s="23"/>
    </row>
    <row r="281" ht="15.75" customHeight="1">
      <c r="A281" s="51">
        <v>44662.97295846065</v>
      </c>
      <c r="B281" s="23" t="s">
        <v>21</v>
      </c>
      <c r="C281" s="52" t="s">
        <v>10</v>
      </c>
      <c r="D281" s="53" t="s">
        <v>11</v>
      </c>
      <c r="E281" s="82" t="s">
        <v>12</v>
      </c>
      <c r="F281" s="82" t="s">
        <v>23</v>
      </c>
      <c r="G281" s="121" t="s">
        <v>41</v>
      </c>
      <c r="H281" s="53" t="s">
        <v>16</v>
      </c>
      <c r="I281" s="114" t="s">
        <v>16</v>
      </c>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3"/>
      <c r="AX281" s="23"/>
      <c r="AY281" s="23"/>
      <c r="AZ281" s="23"/>
      <c r="BA281" s="23"/>
      <c r="BB281" s="23"/>
      <c r="BC281" s="23"/>
      <c r="BD281" s="23"/>
      <c r="BE281" s="23"/>
      <c r="BF281" s="23"/>
      <c r="BG281" s="23"/>
      <c r="BH281" s="23"/>
      <c r="BI281" s="23"/>
      <c r="BJ281" s="23"/>
      <c r="BK281" s="23"/>
      <c r="BL281" s="23"/>
    </row>
    <row r="282" ht="15.75" customHeight="1">
      <c r="A282" s="51">
        <v>44663.601858194445</v>
      </c>
      <c r="B282" s="23" t="s">
        <v>9</v>
      </c>
      <c r="C282" s="52" t="s">
        <v>10</v>
      </c>
      <c r="D282" s="140" t="s">
        <v>50</v>
      </c>
      <c r="E282" s="82" t="s">
        <v>23</v>
      </c>
      <c r="F282" s="82" t="s">
        <v>23</v>
      </c>
      <c r="G282" s="121" t="s">
        <v>14</v>
      </c>
      <c r="H282" s="53" t="s">
        <v>24</v>
      </c>
      <c r="I282" s="114" t="s">
        <v>16</v>
      </c>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3"/>
      <c r="AX282" s="23"/>
      <c r="AY282" s="23"/>
      <c r="AZ282" s="23"/>
      <c r="BA282" s="23"/>
      <c r="BB282" s="23"/>
      <c r="BC282" s="23"/>
      <c r="BD282" s="23"/>
      <c r="BE282" s="23"/>
      <c r="BF282" s="23"/>
      <c r="BG282" s="23"/>
      <c r="BH282" s="23"/>
      <c r="BI282" s="23"/>
      <c r="BJ282" s="23"/>
      <c r="BK282" s="23"/>
      <c r="BL282" s="23"/>
    </row>
    <row r="283" ht="15.75" customHeight="1">
      <c r="A283" s="51">
        <v>44665.827132025464</v>
      </c>
      <c r="B283" s="23" t="s">
        <v>21</v>
      </c>
      <c r="C283" s="52" t="s">
        <v>10</v>
      </c>
      <c r="D283" s="53" t="s">
        <v>11</v>
      </c>
      <c r="E283" s="82" t="s">
        <v>23</v>
      </c>
      <c r="F283" s="82" t="s">
        <v>41</v>
      </c>
      <c r="G283" s="121" t="s">
        <v>14</v>
      </c>
      <c r="H283" s="53" t="s">
        <v>24</v>
      </c>
      <c r="I283" s="114" t="s">
        <v>15</v>
      </c>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3"/>
      <c r="AX283" s="23"/>
      <c r="AY283" s="23"/>
      <c r="AZ283" s="23"/>
      <c r="BA283" s="23"/>
      <c r="BB283" s="23"/>
      <c r="BC283" s="23"/>
      <c r="BD283" s="23"/>
      <c r="BE283" s="23"/>
      <c r="BF283" s="23"/>
      <c r="BG283" s="23"/>
      <c r="BH283" s="23"/>
      <c r="BI283" s="23"/>
      <c r="BJ283" s="23"/>
      <c r="BK283" s="23"/>
      <c r="BL283" s="23"/>
    </row>
    <row r="284" ht="15.75" customHeight="1">
      <c r="A284" s="51">
        <v>44666.62298472223</v>
      </c>
      <c r="B284" s="23" t="s">
        <v>9</v>
      </c>
      <c r="C284" s="52" t="s">
        <v>10</v>
      </c>
      <c r="D284" s="53" t="s">
        <v>40</v>
      </c>
      <c r="E284" s="83" t="s">
        <v>31</v>
      </c>
      <c r="F284" s="83" t="s">
        <v>31</v>
      </c>
      <c r="G284" s="84" t="s">
        <v>31</v>
      </c>
      <c r="H284" s="53" t="s">
        <v>16</v>
      </c>
      <c r="I284" s="114" t="s">
        <v>15</v>
      </c>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row>
    <row r="285" ht="15.75" customHeight="1">
      <c r="A285" s="51">
        <v>44670.352325706015</v>
      </c>
      <c r="B285" s="23" t="s">
        <v>21</v>
      </c>
      <c r="C285" s="52" t="s">
        <v>10</v>
      </c>
      <c r="D285" s="53" t="s">
        <v>30</v>
      </c>
      <c r="E285" s="83" t="s">
        <v>31</v>
      </c>
      <c r="F285" s="82" t="s">
        <v>41</v>
      </c>
      <c r="G285" s="121" t="s">
        <v>23</v>
      </c>
      <c r="H285" s="53" t="s">
        <v>24</v>
      </c>
      <c r="I285" s="114" t="s">
        <v>15</v>
      </c>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3"/>
      <c r="AX285" s="23"/>
      <c r="AY285" s="23"/>
      <c r="AZ285" s="23"/>
      <c r="BA285" s="23"/>
      <c r="BB285" s="23"/>
      <c r="BC285" s="23"/>
      <c r="BD285" s="23"/>
      <c r="BE285" s="23"/>
      <c r="BF285" s="23"/>
      <c r="BG285" s="23"/>
      <c r="BH285" s="23"/>
      <c r="BI285" s="23"/>
      <c r="BJ285" s="23"/>
      <c r="BK285" s="23"/>
      <c r="BL285" s="23"/>
    </row>
    <row r="286" ht="15.75" customHeight="1">
      <c r="A286" s="51">
        <v>44670.35277516204</v>
      </c>
      <c r="B286" s="23" t="s">
        <v>21</v>
      </c>
      <c r="C286" s="52" t="s">
        <v>10</v>
      </c>
      <c r="D286" s="140" t="s">
        <v>81</v>
      </c>
      <c r="E286" s="82" t="s">
        <v>12</v>
      </c>
      <c r="F286" s="82" t="s">
        <v>14</v>
      </c>
      <c r="G286" s="84" t="s">
        <v>31</v>
      </c>
      <c r="H286" s="53" t="s">
        <v>24</v>
      </c>
      <c r="I286" s="114" t="s">
        <v>15</v>
      </c>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c r="AU286" s="23"/>
      <c r="AV286" s="23"/>
      <c r="AW286" s="23"/>
      <c r="AX286" s="23"/>
      <c r="AY286" s="23"/>
      <c r="AZ286" s="23"/>
      <c r="BA286" s="23"/>
      <c r="BB286" s="23"/>
      <c r="BC286" s="23"/>
      <c r="BD286" s="23"/>
      <c r="BE286" s="23"/>
      <c r="BF286" s="23"/>
      <c r="BG286" s="23"/>
      <c r="BH286" s="23"/>
      <c r="BI286" s="23"/>
      <c r="BJ286" s="23"/>
      <c r="BK286" s="23"/>
      <c r="BL286" s="23"/>
    </row>
    <row r="287" ht="15.75" customHeight="1">
      <c r="A287" s="51">
        <v>44670.35465104166</v>
      </c>
      <c r="B287" s="23" t="s">
        <v>9</v>
      </c>
      <c r="C287" s="52" t="s">
        <v>10</v>
      </c>
      <c r="D287" s="53" t="s">
        <v>58</v>
      </c>
      <c r="E287" s="83" t="s">
        <v>13</v>
      </c>
      <c r="F287" s="83" t="s">
        <v>31</v>
      </c>
      <c r="G287" s="121" t="s">
        <v>23</v>
      </c>
      <c r="H287" s="53" t="s">
        <v>24</v>
      </c>
      <c r="I287" s="114" t="s">
        <v>16</v>
      </c>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c r="AU287" s="23"/>
      <c r="AV287" s="23"/>
      <c r="AW287" s="23"/>
      <c r="AX287" s="23"/>
      <c r="AY287" s="23"/>
      <c r="AZ287" s="23"/>
      <c r="BA287" s="23"/>
      <c r="BB287" s="23"/>
      <c r="BC287" s="23"/>
      <c r="BD287" s="23"/>
      <c r="BE287" s="23"/>
      <c r="BF287" s="23"/>
      <c r="BG287" s="23"/>
      <c r="BH287" s="23"/>
      <c r="BI287" s="23"/>
      <c r="BJ287" s="23"/>
      <c r="BK287" s="23"/>
      <c r="BL287" s="23"/>
    </row>
    <row r="288" ht="15.75" customHeight="1">
      <c r="A288" s="51">
        <v>44670.356858761574</v>
      </c>
      <c r="B288" s="23" t="s">
        <v>9</v>
      </c>
      <c r="C288" s="52" t="s">
        <v>10</v>
      </c>
      <c r="D288" s="53" t="s">
        <v>40</v>
      </c>
      <c r="E288" s="83" t="s">
        <v>13</v>
      </c>
      <c r="F288" s="82" t="s">
        <v>23</v>
      </c>
      <c r="G288" s="84" t="s">
        <v>13</v>
      </c>
      <c r="H288" s="53" t="s">
        <v>24</v>
      </c>
      <c r="I288" s="114" t="s">
        <v>15</v>
      </c>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c r="AY288" s="23"/>
      <c r="AZ288" s="23"/>
      <c r="BA288" s="23"/>
      <c r="BB288" s="23"/>
      <c r="BC288" s="23"/>
      <c r="BD288" s="23"/>
      <c r="BE288" s="23"/>
      <c r="BF288" s="23"/>
      <c r="BG288" s="23"/>
      <c r="BH288" s="23"/>
      <c r="BI288" s="23"/>
      <c r="BJ288" s="23"/>
      <c r="BK288" s="23"/>
      <c r="BL288" s="23"/>
    </row>
    <row r="289" ht="15.75" customHeight="1">
      <c r="A289" s="51">
        <v>44670.35904131945</v>
      </c>
      <c r="B289" s="23" t="s">
        <v>21</v>
      </c>
      <c r="C289" s="52" t="s">
        <v>10</v>
      </c>
      <c r="D289" s="53" t="s">
        <v>30</v>
      </c>
      <c r="E289" s="83" t="s">
        <v>31</v>
      </c>
      <c r="F289" s="82" t="s">
        <v>23</v>
      </c>
      <c r="G289" s="84" t="s">
        <v>31</v>
      </c>
      <c r="H289" s="53" t="s">
        <v>16</v>
      </c>
      <c r="I289" s="114" t="s">
        <v>16</v>
      </c>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c r="AU289" s="23"/>
      <c r="AV289" s="23"/>
      <c r="AW289" s="23"/>
      <c r="AX289" s="23"/>
      <c r="AY289" s="23"/>
      <c r="AZ289" s="23"/>
      <c r="BA289" s="23"/>
      <c r="BB289" s="23"/>
      <c r="BC289" s="23"/>
      <c r="BD289" s="23"/>
      <c r="BE289" s="23"/>
      <c r="BF289" s="23"/>
      <c r="BG289" s="23"/>
      <c r="BH289" s="23"/>
      <c r="BI289" s="23"/>
      <c r="BJ289" s="23"/>
      <c r="BK289" s="23"/>
      <c r="BL289" s="23"/>
    </row>
    <row r="290" ht="15.75" customHeight="1">
      <c r="A290" s="51">
        <v>44670.36029537037</v>
      </c>
      <c r="B290" s="23" t="s">
        <v>35</v>
      </c>
      <c r="C290" s="52" t="s">
        <v>10</v>
      </c>
      <c r="D290" s="53" t="s">
        <v>30</v>
      </c>
      <c r="E290" s="83" t="s">
        <v>31</v>
      </c>
      <c r="F290" s="83" t="s">
        <v>13</v>
      </c>
      <c r="G290" s="84" t="s">
        <v>13</v>
      </c>
      <c r="H290" s="53" t="s">
        <v>24</v>
      </c>
      <c r="I290" s="114" t="s">
        <v>16</v>
      </c>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row>
    <row r="291" ht="15.75" customHeight="1">
      <c r="A291" s="51">
        <v>44670.360307951385</v>
      </c>
      <c r="B291" s="23" t="s">
        <v>9</v>
      </c>
      <c r="C291" s="52" t="s">
        <v>10</v>
      </c>
      <c r="D291" s="53" t="s">
        <v>82</v>
      </c>
      <c r="E291" s="83" t="s">
        <v>13</v>
      </c>
      <c r="F291" s="83" t="s">
        <v>13</v>
      </c>
      <c r="G291" s="84" t="s">
        <v>13</v>
      </c>
      <c r="H291" s="53" t="s">
        <v>15</v>
      </c>
      <c r="I291" s="114" t="s">
        <v>15</v>
      </c>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row>
    <row r="292" ht="15.75" customHeight="1">
      <c r="A292" s="51">
        <v>44670.450236874996</v>
      </c>
      <c r="B292" s="23" t="s">
        <v>9</v>
      </c>
      <c r="C292" s="52" t="s">
        <v>10</v>
      </c>
      <c r="D292" s="53" t="s">
        <v>30</v>
      </c>
      <c r="E292" s="83" t="s">
        <v>31</v>
      </c>
      <c r="F292" s="83" t="s">
        <v>13</v>
      </c>
      <c r="G292" s="84" t="s">
        <v>31</v>
      </c>
      <c r="H292" s="53" t="s">
        <v>15</v>
      </c>
      <c r="I292" s="114" t="s">
        <v>15</v>
      </c>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c r="AU292" s="23"/>
      <c r="AV292" s="23"/>
      <c r="AW292" s="23"/>
      <c r="AX292" s="23"/>
      <c r="AY292" s="23"/>
      <c r="AZ292" s="23"/>
      <c r="BA292" s="23"/>
      <c r="BB292" s="23"/>
      <c r="BC292" s="23"/>
      <c r="BD292" s="23"/>
      <c r="BE292" s="23"/>
      <c r="BF292" s="23"/>
      <c r="BG292" s="23"/>
      <c r="BH292" s="23"/>
      <c r="BI292" s="23"/>
      <c r="BJ292" s="23"/>
      <c r="BK292" s="23"/>
      <c r="BL292" s="23"/>
    </row>
    <row r="293" ht="15.75" customHeight="1">
      <c r="A293" s="51">
        <v>44670.45406315972</v>
      </c>
      <c r="B293" s="23" t="s">
        <v>9</v>
      </c>
      <c r="C293" s="52" t="s">
        <v>10</v>
      </c>
      <c r="D293" s="53" t="s">
        <v>30</v>
      </c>
      <c r="E293" s="83" t="s">
        <v>31</v>
      </c>
      <c r="F293" s="83" t="s">
        <v>31</v>
      </c>
      <c r="G293" s="121" t="s">
        <v>41</v>
      </c>
      <c r="H293" s="53" t="s">
        <v>16</v>
      </c>
      <c r="I293" s="114" t="s">
        <v>15</v>
      </c>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c r="AU293" s="23"/>
      <c r="AV293" s="23"/>
      <c r="AW293" s="23"/>
      <c r="AX293" s="23"/>
      <c r="AY293" s="23"/>
      <c r="AZ293" s="23"/>
      <c r="BA293" s="23"/>
      <c r="BB293" s="23"/>
      <c r="BC293" s="23"/>
      <c r="BD293" s="23"/>
      <c r="BE293" s="23"/>
      <c r="BF293" s="23"/>
      <c r="BG293" s="23"/>
      <c r="BH293" s="23"/>
      <c r="BI293" s="23"/>
      <c r="BJ293" s="23"/>
      <c r="BK293" s="23"/>
      <c r="BL293" s="23"/>
    </row>
    <row r="294" ht="15.75" customHeight="1">
      <c r="A294" s="51">
        <v>44670.454342453704</v>
      </c>
      <c r="B294" s="23" t="s">
        <v>9</v>
      </c>
      <c r="C294" s="52" t="s">
        <v>10</v>
      </c>
      <c r="D294" s="53" t="s">
        <v>30</v>
      </c>
      <c r="E294" s="82" t="s">
        <v>23</v>
      </c>
      <c r="F294" s="82" t="s">
        <v>41</v>
      </c>
      <c r="G294" s="121" t="s">
        <v>41</v>
      </c>
      <c r="H294" s="53" t="s">
        <v>24</v>
      </c>
      <c r="I294" s="114" t="s">
        <v>15</v>
      </c>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c r="AU294" s="23"/>
      <c r="AV294" s="23"/>
      <c r="AW294" s="23"/>
      <c r="AX294" s="23"/>
      <c r="AY294" s="23"/>
      <c r="AZ294" s="23"/>
      <c r="BA294" s="23"/>
      <c r="BB294" s="23"/>
      <c r="BC294" s="23"/>
      <c r="BD294" s="23"/>
      <c r="BE294" s="23"/>
      <c r="BF294" s="23"/>
      <c r="BG294" s="23"/>
      <c r="BH294" s="23"/>
      <c r="BI294" s="23"/>
      <c r="BJ294" s="23"/>
      <c r="BK294" s="23"/>
      <c r="BL294" s="23"/>
    </row>
    <row r="295" ht="15.75" customHeight="1">
      <c r="A295" s="51">
        <v>44670.454371493055</v>
      </c>
      <c r="B295" s="23" t="s">
        <v>9</v>
      </c>
      <c r="C295" s="52" t="s">
        <v>10</v>
      </c>
      <c r="D295" s="53" t="s">
        <v>30</v>
      </c>
      <c r="E295" s="83" t="s">
        <v>31</v>
      </c>
      <c r="F295" s="82" t="s">
        <v>14</v>
      </c>
      <c r="G295" s="84" t="s">
        <v>31</v>
      </c>
      <c r="H295" s="53" t="s">
        <v>16</v>
      </c>
      <c r="I295" s="114" t="s">
        <v>15</v>
      </c>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c r="AU295" s="23"/>
      <c r="AV295" s="23"/>
      <c r="AW295" s="23"/>
      <c r="AX295" s="23"/>
      <c r="AY295" s="23"/>
      <c r="AZ295" s="23"/>
      <c r="BA295" s="23"/>
      <c r="BB295" s="23"/>
      <c r="BC295" s="23"/>
      <c r="BD295" s="23"/>
      <c r="BE295" s="23"/>
      <c r="BF295" s="23"/>
      <c r="BG295" s="23"/>
      <c r="BH295" s="23"/>
      <c r="BI295" s="23"/>
      <c r="BJ295" s="23"/>
      <c r="BK295" s="23"/>
      <c r="BL295" s="23"/>
    </row>
    <row r="296" ht="15.75" customHeight="1">
      <c r="A296" s="51">
        <v>44670.45495425926</v>
      </c>
      <c r="B296" s="23" t="s">
        <v>9</v>
      </c>
      <c r="C296" s="52" t="s">
        <v>10</v>
      </c>
      <c r="D296" s="53" t="s">
        <v>30</v>
      </c>
      <c r="E296" s="83" t="s">
        <v>31</v>
      </c>
      <c r="F296" s="82" t="s">
        <v>23</v>
      </c>
      <c r="G296" s="84" t="s">
        <v>13</v>
      </c>
      <c r="H296" s="53" t="s">
        <v>15</v>
      </c>
      <c r="I296" s="114" t="s">
        <v>15</v>
      </c>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c r="AU296" s="23"/>
      <c r="AV296" s="23"/>
      <c r="AW296" s="23"/>
      <c r="AX296" s="23"/>
      <c r="AY296" s="23"/>
      <c r="AZ296" s="23"/>
      <c r="BA296" s="23"/>
      <c r="BB296" s="23"/>
      <c r="BC296" s="23"/>
      <c r="BD296" s="23"/>
      <c r="BE296" s="23"/>
      <c r="BF296" s="23"/>
      <c r="BG296" s="23"/>
      <c r="BH296" s="23"/>
      <c r="BI296" s="23"/>
      <c r="BJ296" s="23"/>
      <c r="BK296" s="23"/>
      <c r="BL296" s="23"/>
    </row>
    <row r="297" ht="15.75" customHeight="1">
      <c r="A297" s="51">
        <v>44670.45561391204</v>
      </c>
      <c r="B297" s="23" t="s">
        <v>9</v>
      </c>
      <c r="C297" s="52" t="s">
        <v>10</v>
      </c>
      <c r="D297" s="140" t="s">
        <v>50</v>
      </c>
      <c r="E297" s="82" t="s">
        <v>12</v>
      </c>
      <c r="F297" s="82" t="s">
        <v>23</v>
      </c>
      <c r="G297" s="121" t="s">
        <v>23</v>
      </c>
      <c r="H297" s="53" t="s">
        <v>16</v>
      </c>
      <c r="I297" s="114" t="s">
        <v>15</v>
      </c>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c r="AU297" s="23"/>
      <c r="AV297" s="23"/>
      <c r="AW297" s="23"/>
      <c r="AX297" s="23"/>
      <c r="AY297" s="23"/>
      <c r="AZ297" s="23"/>
      <c r="BA297" s="23"/>
      <c r="BB297" s="23"/>
      <c r="BC297" s="23"/>
      <c r="BD297" s="23"/>
      <c r="BE297" s="23"/>
      <c r="BF297" s="23"/>
      <c r="BG297" s="23"/>
      <c r="BH297" s="23"/>
      <c r="BI297" s="23"/>
      <c r="BJ297" s="23"/>
      <c r="BK297" s="23"/>
      <c r="BL297" s="23"/>
    </row>
    <row r="298" ht="15.75" customHeight="1">
      <c r="A298" s="51">
        <v>44670.45691540509</v>
      </c>
      <c r="B298" s="23" t="s">
        <v>9</v>
      </c>
      <c r="C298" s="52" t="s">
        <v>10</v>
      </c>
      <c r="D298" s="53" t="s">
        <v>30</v>
      </c>
      <c r="E298" s="82" t="s">
        <v>23</v>
      </c>
      <c r="F298" s="83" t="s">
        <v>31</v>
      </c>
      <c r="G298" s="121" t="s">
        <v>23</v>
      </c>
      <c r="H298" s="53" t="s">
        <v>24</v>
      </c>
      <c r="I298" s="114" t="s">
        <v>15</v>
      </c>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c r="AU298" s="23"/>
      <c r="AV298" s="23"/>
      <c r="AW298" s="23"/>
      <c r="AX298" s="23"/>
      <c r="AY298" s="23"/>
      <c r="AZ298" s="23"/>
      <c r="BA298" s="23"/>
      <c r="BB298" s="23"/>
      <c r="BC298" s="23"/>
      <c r="BD298" s="23"/>
      <c r="BE298" s="23"/>
      <c r="BF298" s="23"/>
      <c r="BG298" s="23"/>
      <c r="BH298" s="23"/>
      <c r="BI298" s="23"/>
      <c r="BJ298" s="23"/>
      <c r="BK298" s="23"/>
      <c r="BL298" s="23"/>
    </row>
    <row r="299" ht="15.75" customHeight="1">
      <c r="A299" s="51">
        <v>44670.45736482639</v>
      </c>
      <c r="B299" s="23" t="s">
        <v>9</v>
      </c>
      <c r="C299" s="52" t="s">
        <v>10</v>
      </c>
      <c r="D299" s="140" t="s">
        <v>83</v>
      </c>
      <c r="E299" s="82" t="s">
        <v>23</v>
      </c>
      <c r="F299" s="82" t="s">
        <v>23</v>
      </c>
      <c r="G299" s="121" t="s">
        <v>14</v>
      </c>
      <c r="H299" s="53" t="s">
        <v>24</v>
      </c>
      <c r="I299" s="114" t="s">
        <v>16</v>
      </c>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c r="AU299" s="23"/>
      <c r="AV299" s="23"/>
      <c r="AW299" s="23"/>
      <c r="AX299" s="23"/>
      <c r="AY299" s="23"/>
      <c r="AZ299" s="23"/>
      <c r="BA299" s="23"/>
      <c r="BB299" s="23"/>
      <c r="BC299" s="23"/>
      <c r="BD299" s="23"/>
      <c r="BE299" s="23"/>
      <c r="BF299" s="23"/>
      <c r="BG299" s="23"/>
      <c r="BH299" s="23"/>
      <c r="BI299" s="23"/>
      <c r="BJ299" s="23"/>
      <c r="BK299" s="23"/>
      <c r="BL299" s="23"/>
    </row>
    <row r="300" ht="15.75" customHeight="1">
      <c r="A300" s="51">
        <v>44670.461938831024</v>
      </c>
      <c r="B300" s="23" t="s">
        <v>35</v>
      </c>
      <c r="C300" s="52" t="s">
        <v>10</v>
      </c>
      <c r="D300" s="53" t="s">
        <v>43</v>
      </c>
      <c r="E300" s="82" t="s">
        <v>23</v>
      </c>
      <c r="F300" s="83" t="s">
        <v>13</v>
      </c>
      <c r="G300" s="121" t="s">
        <v>41</v>
      </c>
      <c r="H300" s="53" t="s">
        <v>24</v>
      </c>
      <c r="I300" s="114" t="s">
        <v>15</v>
      </c>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c r="AU300" s="23"/>
      <c r="AV300" s="23"/>
      <c r="AW300" s="23"/>
      <c r="AX300" s="23"/>
      <c r="AY300" s="23"/>
      <c r="AZ300" s="23"/>
      <c r="BA300" s="23"/>
      <c r="BB300" s="23"/>
      <c r="BC300" s="23"/>
      <c r="BD300" s="23"/>
      <c r="BE300" s="23"/>
      <c r="BF300" s="23"/>
      <c r="BG300" s="23"/>
      <c r="BH300" s="23"/>
      <c r="BI300" s="23"/>
      <c r="BJ300" s="23"/>
      <c r="BK300" s="23"/>
      <c r="BL300" s="23"/>
    </row>
    <row r="301" ht="15.75" customHeight="1">
      <c r="A301" s="51">
        <v>44670.478322650466</v>
      </c>
      <c r="B301" s="23" t="s">
        <v>21</v>
      </c>
      <c r="C301" s="52" t="s">
        <v>10</v>
      </c>
      <c r="D301" s="53" t="s">
        <v>30</v>
      </c>
      <c r="E301" s="82" t="s">
        <v>23</v>
      </c>
      <c r="F301" s="82" t="s">
        <v>41</v>
      </c>
      <c r="G301" s="121" t="s">
        <v>41</v>
      </c>
      <c r="H301" s="53" t="s">
        <v>15</v>
      </c>
      <c r="I301" s="114" t="s">
        <v>15</v>
      </c>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c r="AU301" s="23"/>
      <c r="AV301" s="23"/>
      <c r="AW301" s="23"/>
      <c r="AX301" s="23"/>
      <c r="AY301" s="23"/>
      <c r="AZ301" s="23"/>
      <c r="BA301" s="23"/>
      <c r="BB301" s="23"/>
      <c r="BC301" s="23"/>
      <c r="BD301" s="23"/>
      <c r="BE301" s="23"/>
      <c r="BF301" s="23"/>
      <c r="BG301" s="23"/>
      <c r="BH301" s="23"/>
      <c r="BI301" s="23"/>
      <c r="BJ301" s="23"/>
      <c r="BK301" s="23"/>
      <c r="BL301" s="23"/>
    </row>
    <row r="302" ht="15.75" customHeight="1">
      <c r="A302" s="51">
        <v>44670.7083671875</v>
      </c>
      <c r="B302" s="23" t="s">
        <v>9</v>
      </c>
      <c r="C302" s="52" t="s">
        <v>10</v>
      </c>
      <c r="D302" s="140" t="s">
        <v>50</v>
      </c>
      <c r="E302" s="83" t="s">
        <v>13</v>
      </c>
      <c r="F302" s="83" t="s">
        <v>31</v>
      </c>
      <c r="G302" s="121" t="s">
        <v>41</v>
      </c>
      <c r="H302" s="53" t="s">
        <v>16</v>
      </c>
      <c r="I302" s="114" t="s">
        <v>16</v>
      </c>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c r="AU302" s="23"/>
      <c r="AV302" s="23"/>
      <c r="AW302" s="23"/>
      <c r="AX302" s="23"/>
      <c r="AY302" s="23"/>
      <c r="AZ302" s="23"/>
      <c r="BA302" s="23"/>
      <c r="BB302" s="23"/>
      <c r="BC302" s="23"/>
      <c r="BD302" s="23"/>
      <c r="BE302" s="23"/>
      <c r="BF302" s="23"/>
      <c r="BG302" s="23"/>
      <c r="BH302" s="23"/>
      <c r="BI302" s="23"/>
      <c r="BJ302" s="23"/>
      <c r="BK302" s="23"/>
      <c r="BL302" s="23"/>
    </row>
    <row r="303" ht="15.75" customHeight="1">
      <c r="A303" s="51">
        <v>44670.84790090278</v>
      </c>
      <c r="B303" s="23" t="s">
        <v>9</v>
      </c>
      <c r="C303" s="52" t="s">
        <v>10</v>
      </c>
      <c r="D303" s="53" t="s">
        <v>30</v>
      </c>
      <c r="E303" s="82" t="s">
        <v>23</v>
      </c>
      <c r="F303" s="82" t="s">
        <v>14</v>
      </c>
      <c r="G303" s="121" t="s">
        <v>14</v>
      </c>
      <c r="H303" s="53" t="s">
        <v>16</v>
      </c>
      <c r="I303" s="114" t="s">
        <v>15</v>
      </c>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c r="AU303" s="23"/>
      <c r="AV303" s="23"/>
      <c r="AW303" s="23"/>
      <c r="AX303" s="23"/>
      <c r="AY303" s="23"/>
      <c r="AZ303" s="23"/>
      <c r="BA303" s="23"/>
      <c r="BB303" s="23"/>
      <c r="BC303" s="23"/>
      <c r="BD303" s="23"/>
      <c r="BE303" s="23"/>
      <c r="BF303" s="23"/>
      <c r="BG303" s="23"/>
      <c r="BH303" s="23"/>
      <c r="BI303" s="23"/>
      <c r="BJ303" s="23"/>
      <c r="BK303" s="23"/>
      <c r="BL303" s="23"/>
    </row>
    <row r="304" ht="15.75" customHeight="1">
      <c r="A304" s="51">
        <v>44670.84830378472</v>
      </c>
      <c r="B304" s="23" t="s">
        <v>9</v>
      </c>
      <c r="C304" s="52" t="s">
        <v>10</v>
      </c>
      <c r="D304" s="53" t="s">
        <v>50</v>
      </c>
      <c r="E304" s="82" t="s">
        <v>23</v>
      </c>
      <c r="F304" s="82" t="s">
        <v>23</v>
      </c>
      <c r="G304" s="121" t="s">
        <v>14</v>
      </c>
      <c r="H304" s="53" t="s">
        <v>15</v>
      </c>
      <c r="I304" s="114" t="s">
        <v>15</v>
      </c>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c r="AU304" s="23"/>
      <c r="AV304" s="23"/>
      <c r="AW304" s="23"/>
      <c r="AX304" s="23"/>
      <c r="AY304" s="23"/>
      <c r="AZ304" s="23"/>
      <c r="BA304" s="23"/>
      <c r="BB304" s="23"/>
      <c r="BC304" s="23"/>
      <c r="BD304" s="23"/>
      <c r="BE304" s="23"/>
      <c r="BF304" s="23"/>
      <c r="BG304" s="23"/>
      <c r="BH304" s="23"/>
      <c r="BI304" s="23"/>
      <c r="BJ304" s="23"/>
      <c r="BK304" s="23"/>
      <c r="BL304" s="23"/>
    </row>
    <row r="305" ht="15.75" customHeight="1">
      <c r="A305" s="51">
        <v>44670.852024039355</v>
      </c>
      <c r="B305" s="23" t="s">
        <v>9</v>
      </c>
      <c r="C305" s="52" t="s">
        <v>10</v>
      </c>
      <c r="D305" s="53" t="s">
        <v>68</v>
      </c>
      <c r="E305" s="83" t="s">
        <v>13</v>
      </c>
      <c r="F305" s="82" t="s">
        <v>14</v>
      </c>
      <c r="G305" s="84" t="s">
        <v>13</v>
      </c>
      <c r="H305" s="53" t="s">
        <v>24</v>
      </c>
      <c r="I305" s="114" t="s">
        <v>16</v>
      </c>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c r="AU305" s="23"/>
      <c r="AV305" s="23"/>
      <c r="AW305" s="23"/>
      <c r="AX305" s="23"/>
      <c r="AY305" s="23"/>
      <c r="AZ305" s="23"/>
      <c r="BA305" s="23"/>
      <c r="BB305" s="23"/>
      <c r="BC305" s="23"/>
      <c r="BD305" s="23"/>
      <c r="BE305" s="23"/>
      <c r="BF305" s="23"/>
      <c r="BG305" s="23"/>
      <c r="BH305" s="23"/>
      <c r="BI305" s="23"/>
      <c r="BJ305" s="23"/>
      <c r="BK305" s="23"/>
      <c r="BL305" s="23"/>
    </row>
    <row r="306" ht="15.75" customHeight="1">
      <c r="A306" s="51">
        <v>44670.853288750004</v>
      </c>
      <c r="B306" s="23" t="s">
        <v>9</v>
      </c>
      <c r="C306" s="52" t="s">
        <v>10</v>
      </c>
      <c r="D306" s="53" t="s">
        <v>50</v>
      </c>
      <c r="E306" s="82" t="s">
        <v>34</v>
      </c>
      <c r="F306" s="82" t="s">
        <v>23</v>
      </c>
      <c r="G306" s="121" t="s">
        <v>23</v>
      </c>
      <c r="H306" s="53" t="s">
        <v>24</v>
      </c>
      <c r="I306" s="114" t="s">
        <v>15</v>
      </c>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c r="AU306" s="23"/>
      <c r="AV306" s="23"/>
      <c r="AW306" s="23"/>
      <c r="AX306" s="23"/>
      <c r="AY306" s="23"/>
      <c r="AZ306" s="23"/>
      <c r="BA306" s="23"/>
      <c r="BB306" s="23"/>
      <c r="BC306" s="23"/>
      <c r="BD306" s="23"/>
      <c r="BE306" s="23"/>
      <c r="BF306" s="23"/>
      <c r="BG306" s="23"/>
      <c r="BH306" s="23"/>
      <c r="BI306" s="23"/>
      <c r="BJ306" s="23"/>
      <c r="BK306" s="23"/>
      <c r="BL306" s="23"/>
    </row>
    <row r="307" ht="15.75" customHeight="1">
      <c r="A307" s="51">
        <v>44670.87376796296</v>
      </c>
      <c r="B307" s="23" t="s">
        <v>9</v>
      </c>
      <c r="C307" s="52" t="s">
        <v>10</v>
      </c>
      <c r="D307" s="53" t="s">
        <v>40</v>
      </c>
      <c r="E307" s="83" t="s">
        <v>13</v>
      </c>
      <c r="F307" s="82" t="s">
        <v>14</v>
      </c>
      <c r="G307" s="121" t="s">
        <v>14</v>
      </c>
      <c r="H307" s="53" t="s">
        <v>15</v>
      </c>
      <c r="I307" s="114" t="s">
        <v>16</v>
      </c>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c r="AU307" s="23"/>
      <c r="AV307" s="23"/>
      <c r="AW307" s="23"/>
      <c r="AX307" s="23"/>
      <c r="AY307" s="23"/>
      <c r="AZ307" s="23"/>
      <c r="BA307" s="23"/>
      <c r="BB307" s="23"/>
      <c r="BC307" s="23"/>
      <c r="BD307" s="23"/>
      <c r="BE307" s="23"/>
      <c r="BF307" s="23"/>
      <c r="BG307" s="23"/>
      <c r="BH307" s="23"/>
      <c r="BI307" s="23"/>
      <c r="BJ307" s="23"/>
      <c r="BK307" s="23"/>
      <c r="BL307" s="23"/>
    </row>
    <row r="308" ht="15.75" customHeight="1">
      <c r="A308" s="51">
        <v>44670.930678668985</v>
      </c>
      <c r="B308" s="23" t="s">
        <v>9</v>
      </c>
      <c r="C308" s="52" t="s">
        <v>10</v>
      </c>
      <c r="D308" s="53" t="s">
        <v>11</v>
      </c>
      <c r="E308" s="82" t="s">
        <v>23</v>
      </c>
      <c r="F308" s="82" t="s">
        <v>41</v>
      </c>
      <c r="G308" s="121" t="s">
        <v>14</v>
      </c>
      <c r="H308" s="53" t="s">
        <v>16</v>
      </c>
      <c r="I308" s="114" t="s">
        <v>15</v>
      </c>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c r="AU308" s="23"/>
      <c r="AV308" s="23"/>
      <c r="AW308" s="23"/>
      <c r="AX308" s="23"/>
      <c r="AY308" s="23"/>
      <c r="AZ308" s="23"/>
      <c r="BA308" s="23"/>
      <c r="BB308" s="23"/>
      <c r="BC308" s="23"/>
      <c r="BD308" s="23"/>
      <c r="BE308" s="23"/>
      <c r="BF308" s="23"/>
      <c r="BG308" s="23"/>
      <c r="BH308" s="23"/>
      <c r="BI308" s="23"/>
      <c r="BJ308" s="23"/>
      <c r="BK308" s="23"/>
      <c r="BL308" s="23"/>
    </row>
    <row r="309" ht="15.75" customHeight="1">
      <c r="A309" s="51">
        <v>44672.48863076389</v>
      </c>
      <c r="B309" s="23" t="s">
        <v>9</v>
      </c>
      <c r="C309" s="52" t="s">
        <v>10</v>
      </c>
      <c r="D309" s="53" t="s">
        <v>11</v>
      </c>
      <c r="E309" s="82" t="s">
        <v>23</v>
      </c>
      <c r="F309" s="82" t="s">
        <v>23</v>
      </c>
      <c r="G309" s="121" t="s">
        <v>23</v>
      </c>
      <c r="H309" s="53" t="s">
        <v>15</v>
      </c>
      <c r="I309" s="114" t="s">
        <v>15</v>
      </c>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c r="AU309" s="23"/>
      <c r="AV309" s="23"/>
      <c r="AW309" s="23"/>
      <c r="AX309" s="23"/>
      <c r="AY309" s="23"/>
      <c r="AZ309" s="23"/>
      <c r="BA309" s="23"/>
      <c r="BB309" s="23"/>
      <c r="BC309" s="23"/>
      <c r="BD309" s="23"/>
      <c r="BE309" s="23"/>
      <c r="BF309" s="23"/>
      <c r="BG309" s="23"/>
      <c r="BH309" s="23"/>
      <c r="BI309" s="23"/>
      <c r="BJ309" s="23"/>
      <c r="BK309" s="23"/>
      <c r="BL309" s="23"/>
    </row>
    <row r="310" ht="15.75" customHeight="1">
      <c r="A310" s="51">
        <v>44672.82923775463</v>
      </c>
      <c r="B310" s="23" t="s">
        <v>9</v>
      </c>
      <c r="C310" s="52" t="s">
        <v>10</v>
      </c>
      <c r="D310" s="53" t="s">
        <v>11</v>
      </c>
      <c r="E310" s="82" t="s">
        <v>34</v>
      </c>
      <c r="F310" s="82" t="s">
        <v>23</v>
      </c>
      <c r="G310" s="121" t="s">
        <v>14</v>
      </c>
      <c r="H310" s="53" t="s">
        <v>15</v>
      </c>
      <c r="I310" s="114" t="s">
        <v>16</v>
      </c>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c r="AU310" s="23"/>
      <c r="AV310" s="23"/>
      <c r="AW310" s="23"/>
      <c r="AX310" s="23"/>
      <c r="AY310" s="23"/>
      <c r="AZ310" s="23"/>
      <c r="BA310" s="23"/>
      <c r="BB310" s="23"/>
      <c r="BC310" s="23"/>
      <c r="BD310" s="23"/>
      <c r="BE310" s="23"/>
      <c r="BF310" s="23"/>
      <c r="BG310" s="23"/>
      <c r="BH310" s="23"/>
      <c r="BI310" s="23"/>
      <c r="BJ310" s="23"/>
      <c r="BK310" s="23"/>
      <c r="BL310" s="23"/>
    </row>
    <row r="311" ht="15.75" customHeight="1">
      <c r="A311" s="51">
        <v>44659.71543114583</v>
      </c>
      <c r="B311" s="23" t="s">
        <v>35</v>
      </c>
      <c r="C311" s="52" t="s">
        <v>10</v>
      </c>
      <c r="D311" s="53" t="s">
        <v>11</v>
      </c>
      <c r="E311" s="83" t="s">
        <v>31</v>
      </c>
      <c r="F311" s="83" t="s">
        <v>13</v>
      </c>
      <c r="G311" s="121" t="s">
        <v>14</v>
      </c>
      <c r="H311" s="53" t="s">
        <v>16</v>
      </c>
      <c r="I311" s="114" t="s">
        <v>16</v>
      </c>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c r="BD311" s="23"/>
      <c r="BE311" s="23"/>
      <c r="BF311" s="23"/>
      <c r="BG311" s="23"/>
      <c r="BH311" s="23"/>
      <c r="BI311" s="23"/>
      <c r="BJ311" s="23"/>
      <c r="BK311" s="23"/>
      <c r="BL311" s="23"/>
    </row>
    <row r="312" ht="15.75" customHeight="1">
      <c r="A312" s="51">
        <v>44662.49068282408</v>
      </c>
      <c r="B312" s="23" t="s">
        <v>21</v>
      </c>
      <c r="C312" s="52" t="s">
        <v>10</v>
      </c>
      <c r="D312" s="53"/>
      <c r="E312" s="83" t="s">
        <v>31</v>
      </c>
      <c r="F312" s="82" t="s">
        <v>41</v>
      </c>
      <c r="G312" s="121" t="s">
        <v>41</v>
      </c>
      <c r="H312" s="53" t="s">
        <v>15</v>
      </c>
      <c r="I312" s="114" t="s">
        <v>15</v>
      </c>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c r="AU312" s="23"/>
      <c r="AV312" s="23"/>
      <c r="AW312" s="23"/>
      <c r="AX312" s="23"/>
      <c r="AY312" s="23"/>
      <c r="AZ312" s="23"/>
      <c r="BA312" s="23"/>
      <c r="BB312" s="23"/>
      <c r="BC312" s="23"/>
      <c r="BD312" s="23"/>
      <c r="BE312" s="23"/>
      <c r="BF312" s="23"/>
      <c r="BG312" s="23"/>
      <c r="BH312" s="23"/>
      <c r="BI312" s="23"/>
      <c r="BJ312" s="23"/>
      <c r="BK312" s="23"/>
      <c r="BL312" s="23"/>
    </row>
    <row r="313" ht="15.75" customHeight="1">
      <c r="A313" s="51">
        <v>44662.491526122685</v>
      </c>
      <c r="B313" s="23" t="s">
        <v>9</v>
      </c>
      <c r="C313" s="52" t="s">
        <v>10</v>
      </c>
      <c r="D313" s="53" t="s">
        <v>84</v>
      </c>
      <c r="E313" s="83" t="s">
        <v>13</v>
      </c>
      <c r="F313" s="82" t="s">
        <v>14</v>
      </c>
      <c r="G313" s="84" t="s">
        <v>13</v>
      </c>
      <c r="H313" s="53" t="s">
        <v>15</v>
      </c>
      <c r="I313" s="114" t="s">
        <v>16</v>
      </c>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c r="AU313" s="23"/>
      <c r="AV313" s="23"/>
      <c r="AW313" s="23"/>
      <c r="AX313" s="23"/>
      <c r="AY313" s="23"/>
      <c r="AZ313" s="23"/>
      <c r="BA313" s="23"/>
      <c r="BB313" s="23"/>
      <c r="BC313" s="23"/>
      <c r="BD313" s="23"/>
      <c r="BE313" s="23"/>
      <c r="BF313" s="23"/>
      <c r="BG313" s="23"/>
      <c r="BH313" s="23"/>
      <c r="BI313" s="23"/>
      <c r="BJ313" s="23"/>
      <c r="BK313" s="23"/>
      <c r="BL313" s="23"/>
    </row>
    <row r="314" ht="15.75" customHeight="1">
      <c r="A314" s="51">
        <v>44662.49168309028</v>
      </c>
      <c r="B314" s="23" t="s">
        <v>21</v>
      </c>
      <c r="C314" s="52" t="s">
        <v>10</v>
      </c>
      <c r="D314" s="53" t="s">
        <v>69</v>
      </c>
      <c r="E314" s="83" t="s">
        <v>13</v>
      </c>
      <c r="F314" s="82" t="s">
        <v>41</v>
      </c>
      <c r="G314" s="84" t="s">
        <v>31</v>
      </c>
      <c r="H314" s="53" t="s">
        <v>16</v>
      </c>
      <c r="I314" s="114" t="s">
        <v>16</v>
      </c>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c r="AU314" s="23"/>
      <c r="AV314" s="23"/>
      <c r="AW314" s="23"/>
      <c r="AX314" s="23"/>
      <c r="AY314" s="23"/>
      <c r="AZ314" s="23"/>
      <c r="BA314" s="23"/>
      <c r="BB314" s="23"/>
      <c r="BC314" s="23"/>
      <c r="BD314" s="23"/>
      <c r="BE314" s="23"/>
      <c r="BF314" s="23"/>
      <c r="BG314" s="23"/>
      <c r="BH314" s="23"/>
      <c r="BI314" s="23"/>
      <c r="BJ314" s="23"/>
      <c r="BK314" s="23"/>
      <c r="BL314" s="23"/>
    </row>
    <row r="315" ht="15.75" customHeight="1">
      <c r="A315" s="51">
        <v>44662.49178675926</v>
      </c>
      <c r="B315" s="23" t="s">
        <v>21</v>
      </c>
      <c r="C315" s="52" t="s">
        <v>10</v>
      </c>
      <c r="D315" s="140" t="s">
        <v>54</v>
      </c>
      <c r="E315" s="83" t="s">
        <v>31</v>
      </c>
      <c r="F315" s="83" t="s">
        <v>13</v>
      </c>
      <c r="G315" s="84" t="s">
        <v>13</v>
      </c>
      <c r="H315" s="53" t="s">
        <v>15</v>
      </c>
      <c r="I315" s="114" t="s">
        <v>15</v>
      </c>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c r="AU315" s="23"/>
      <c r="AV315" s="23"/>
      <c r="AW315" s="23"/>
      <c r="AX315" s="23"/>
      <c r="AY315" s="23"/>
      <c r="AZ315" s="23"/>
      <c r="BA315" s="23"/>
      <c r="BB315" s="23"/>
      <c r="BC315" s="23"/>
      <c r="BD315" s="23"/>
      <c r="BE315" s="23"/>
      <c r="BF315" s="23"/>
      <c r="BG315" s="23"/>
      <c r="BH315" s="23"/>
      <c r="BI315" s="23"/>
      <c r="BJ315" s="23"/>
      <c r="BK315" s="23"/>
      <c r="BL315" s="23"/>
    </row>
    <row r="316" ht="15.75" customHeight="1">
      <c r="A316" s="51">
        <v>44662.491798125004</v>
      </c>
      <c r="B316" s="23" t="s">
        <v>9</v>
      </c>
      <c r="C316" s="52" t="s">
        <v>10</v>
      </c>
      <c r="D316" s="53" t="s">
        <v>72</v>
      </c>
      <c r="E316" s="83" t="s">
        <v>13</v>
      </c>
      <c r="F316" s="82" t="s">
        <v>41</v>
      </c>
      <c r="G316" s="121" t="s">
        <v>41</v>
      </c>
      <c r="H316" s="53" t="s">
        <v>15</v>
      </c>
      <c r="I316" s="114" t="s">
        <v>16</v>
      </c>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c r="AU316" s="23"/>
      <c r="AV316" s="23"/>
      <c r="AW316" s="23"/>
      <c r="AX316" s="23"/>
      <c r="AY316" s="23"/>
      <c r="AZ316" s="23"/>
      <c r="BA316" s="23"/>
      <c r="BB316" s="23"/>
      <c r="BC316" s="23"/>
      <c r="BD316" s="23"/>
      <c r="BE316" s="23"/>
      <c r="BF316" s="23"/>
      <c r="BG316" s="23"/>
      <c r="BH316" s="23"/>
      <c r="BI316" s="23"/>
      <c r="BJ316" s="23"/>
      <c r="BK316" s="23"/>
      <c r="BL316" s="23"/>
    </row>
    <row r="317" ht="15.75" customHeight="1">
      <c r="A317" s="51">
        <v>44662.49185449074</v>
      </c>
      <c r="B317" s="23" t="s">
        <v>21</v>
      </c>
      <c r="C317" s="52" t="s">
        <v>10</v>
      </c>
      <c r="D317" s="53" t="s">
        <v>30</v>
      </c>
      <c r="E317" s="82" t="s">
        <v>34</v>
      </c>
      <c r="F317" s="82" t="s">
        <v>41</v>
      </c>
      <c r="G317" s="84" t="s">
        <v>13</v>
      </c>
      <c r="H317" s="53" t="s">
        <v>15</v>
      </c>
      <c r="I317" s="114" t="s">
        <v>16</v>
      </c>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c r="AU317" s="23"/>
      <c r="AV317" s="23"/>
      <c r="AW317" s="23"/>
      <c r="AX317" s="23"/>
      <c r="AY317" s="23"/>
      <c r="AZ317" s="23"/>
      <c r="BA317" s="23"/>
      <c r="BB317" s="23"/>
      <c r="BC317" s="23"/>
      <c r="BD317" s="23"/>
      <c r="BE317" s="23"/>
      <c r="BF317" s="23"/>
      <c r="BG317" s="23"/>
      <c r="BH317" s="23"/>
      <c r="BI317" s="23"/>
      <c r="BJ317" s="23"/>
      <c r="BK317" s="23"/>
      <c r="BL317" s="23"/>
    </row>
    <row r="318" ht="15.75" customHeight="1">
      <c r="A318" s="51">
        <v>44662.49190922454</v>
      </c>
      <c r="B318" s="23" t="s">
        <v>21</v>
      </c>
      <c r="C318" s="52" t="s">
        <v>10</v>
      </c>
      <c r="D318" s="140" t="s">
        <v>44</v>
      </c>
      <c r="E318" s="82" t="s">
        <v>23</v>
      </c>
      <c r="F318" s="83" t="s">
        <v>31</v>
      </c>
      <c r="G318" s="121" t="s">
        <v>23</v>
      </c>
      <c r="H318" s="53" t="s">
        <v>16</v>
      </c>
      <c r="I318" s="114" t="s">
        <v>16</v>
      </c>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c r="AU318" s="23"/>
      <c r="AV318" s="23"/>
      <c r="AW318" s="23"/>
      <c r="AX318" s="23"/>
      <c r="AY318" s="23"/>
      <c r="AZ318" s="23"/>
      <c r="BA318" s="23"/>
      <c r="BB318" s="23"/>
      <c r="BC318" s="23"/>
      <c r="BD318" s="23"/>
      <c r="BE318" s="23"/>
      <c r="BF318" s="23"/>
      <c r="BG318" s="23"/>
      <c r="BH318" s="23"/>
      <c r="BI318" s="23"/>
      <c r="BJ318" s="23"/>
      <c r="BK318" s="23"/>
      <c r="BL318" s="23"/>
    </row>
    <row r="319" ht="15.75" customHeight="1">
      <c r="A319" s="51">
        <v>44662.49214563657</v>
      </c>
      <c r="B319" s="23" t="s">
        <v>21</v>
      </c>
      <c r="C319" s="52" t="s">
        <v>10</v>
      </c>
      <c r="D319" s="53" t="s">
        <v>30</v>
      </c>
      <c r="E319" s="83" t="s">
        <v>31</v>
      </c>
      <c r="F319" s="82" t="s">
        <v>41</v>
      </c>
      <c r="G319" s="121" t="s">
        <v>41</v>
      </c>
      <c r="H319" s="53" t="s">
        <v>16</v>
      </c>
      <c r="I319" s="114" t="s">
        <v>16</v>
      </c>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c r="AU319" s="23"/>
      <c r="AV319" s="23"/>
      <c r="AW319" s="23"/>
      <c r="AX319" s="23"/>
      <c r="AY319" s="23"/>
      <c r="AZ319" s="23"/>
      <c r="BA319" s="23"/>
      <c r="BB319" s="23"/>
      <c r="BC319" s="23"/>
      <c r="BD319" s="23"/>
      <c r="BE319" s="23"/>
      <c r="BF319" s="23"/>
      <c r="BG319" s="23"/>
      <c r="BH319" s="23"/>
      <c r="BI319" s="23"/>
      <c r="BJ319" s="23"/>
      <c r="BK319" s="23"/>
      <c r="BL319" s="23"/>
    </row>
    <row r="320" ht="15.75" customHeight="1">
      <c r="A320" s="51">
        <v>44662.49229202546</v>
      </c>
      <c r="B320" s="23" t="s">
        <v>21</v>
      </c>
      <c r="C320" s="52" t="s">
        <v>10</v>
      </c>
      <c r="D320" s="140" t="s">
        <v>50</v>
      </c>
      <c r="E320" s="83" t="s">
        <v>13</v>
      </c>
      <c r="F320" s="82" t="s">
        <v>41</v>
      </c>
      <c r="G320" s="121" t="s">
        <v>14</v>
      </c>
      <c r="H320" s="53" t="s">
        <v>15</v>
      </c>
      <c r="I320" s="114" t="s">
        <v>15</v>
      </c>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c r="AU320" s="23"/>
      <c r="AV320" s="23"/>
      <c r="AW320" s="23"/>
      <c r="AX320" s="23"/>
      <c r="AY320" s="23"/>
      <c r="AZ320" s="23"/>
      <c r="BA320" s="23"/>
      <c r="BB320" s="23"/>
      <c r="BC320" s="23"/>
      <c r="BD320" s="23"/>
      <c r="BE320" s="23"/>
      <c r="BF320" s="23"/>
      <c r="BG320" s="23"/>
      <c r="BH320" s="23"/>
      <c r="BI320" s="23"/>
      <c r="BJ320" s="23"/>
      <c r="BK320" s="23"/>
      <c r="BL320" s="23"/>
    </row>
    <row r="321" ht="15.75" customHeight="1">
      <c r="A321" s="51">
        <v>44662.49291159722</v>
      </c>
      <c r="B321" s="23" t="s">
        <v>9</v>
      </c>
      <c r="C321" s="52" t="s">
        <v>10</v>
      </c>
      <c r="D321" s="53" t="s">
        <v>84</v>
      </c>
      <c r="E321" s="83" t="s">
        <v>13</v>
      </c>
      <c r="F321" s="83" t="s">
        <v>13</v>
      </c>
      <c r="G321" s="84" t="s">
        <v>13</v>
      </c>
      <c r="H321" s="53" t="s">
        <v>15</v>
      </c>
      <c r="I321" s="114" t="s">
        <v>16</v>
      </c>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c r="AY321" s="23"/>
      <c r="AZ321" s="23"/>
      <c r="BA321" s="23"/>
      <c r="BB321" s="23"/>
      <c r="BC321" s="23"/>
      <c r="BD321" s="23"/>
      <c r="BE321" s="23"/>
      <c r="BF321" s="23"/>
      <c r="BG321" s="23"/>
      <c r="BH321" s="23"/>
      <c r="BI321" s="23"/>
      <c r="BJ321" s="23"/>
      <c r="BK321" s="23"/>
      <c r="BL321" s="23"/>
    </row>
    <row r="322" ht="15.75" customHeight="1">
      <c r="A322" s="51">
        <v>44662.49308728009</v>
      </c>
      <c r="B322" s="23" t="s">
        <v>9</v>
      </c>
      <c r="C322" s="52" t="s">
        <v>10</v>
      </c>
      <c r="D322" s="53" t="s">
        <v>30</v>
      </c>
      <c r="E322" s="83" t="s">
        <v>31</v>
      </c>
      <c r="F322" s="82" t="s">
        <v>41</v>
      </c>
      <c r="G322" s="84" t="s">
        <v>13</v>
      </c>
      <c r="H322" s="53" t="s">
        <v>15</v>
      </c>
      <c r="I322" s="114" t="s">
        <v>15</v>
      </c>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c r="AU322" s="23"/>
      <c r="AV322" s="23"/>
      <c r="AW322" s="23"/>
      <c r="AX322" s="23"/>
      <c r="AY322" s="23"/>
      <c r="AZ322" s="23"/>
      <c r="BA322" s="23"/>
      <c r="BB322" s="23"/>
      <c r="BC322" s="23"/>
      <c r="BD322" s="23"/>
      <c r="BE322" s="23"/>
      <c r="BF322" s="23"/>
      <c r="BG322" s="23"/>
      <c r="BH322" s="23"/>
      <c r="BI322" s="23"/>
      <c r="BJ322" s="23"/>
      <c r="BK322" s="23"/>
      <c r="BL322" s="23"/>
    </row>
    <row r="323" ht="15.75" customHeight="1">
      <c r="A323" s="51">
        <v>44662.49317291667</v>
      </c>
      <c r="B323" s="23" t="s">
        <v>9</v>
      </c>
      <c r="C323" s="52" t="s">
        <v>10</v>
      </c>
      <c r="D323" s="53" t="s">
        <v>85</v>
      </c>
      <c r="E323" s="82" t="s">
        <v>12</v>
      </c>
      <c r="F323" s="83" t="s">
        <v>13</v>
      </c>
      <c r="G323" s="121" t="s">
        <v>41</v>
      </c>
      <c r="H323" s="53" t="s">
        <v>24</v>
      </c>
      <c r="I323" s="114" t="s">
        <v>15</v>
      </c>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row>
    <row r="324" ht="15.75" customHeight="1">
      <c r="A324" s="51">
        <v>44662.493264895835</v>
      </c>
      <c r="B324" s="23" t="s">
        <v>9</v>
      </c>
      <c r="C324" s="52" t="s">
        <v>10</v>
      </c>
      <c r="D324" s="53" t="s">
        <v>40</v>
      </c>
      <c r="E324" s="82" t="s">
        <v>23</v>
      </c>
      <c r="F324" s="82" t="s">
        <v>14</v>
      </c>
      <c r="G324" s="121" t="s">
        <v>14</v>
      </c>
      <c r="H324" s="53" t="s">
        <v>24</v>
      </c>
      <c r="I324" s="114" t="s">
        <v>15</v>
      </c>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row>
    <row r="325" ht="15.75" customHeight="1">
      <c r="A325" s="51">
        <v>44662.493583414354</v>
      </c>
      <c r="B325" s="23" t="s">
        <v>21</v>
      </c>
      <c r="C325" s="52" t="s">
        <v>10</v>
      </c>
      <c r="D325" s="53" t="s">
        <v>11</v>
      </c>
      <c r="E325" s="83" t="s">
        <v>13</v>
      </c>
      <c r="F325" s="83" t="s">
        <v>13</v>
      </c>
      <c r="G325" s="121" t="s">
        <v>14</v>
      </c>
      <c r="H325" s="53" t="s">
        <v>16</v>
      </c>
      <c r="I325" s="114" t="s">
        <v>16</v>
      </c>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row>
    <row r="326" ht="15.75" customHeight="1">
      <c r="A326" s="51">
        <v>44662.493912997685</v>
      </c>
      <c r="B326" s="23" t="s">
        <v>9</v>
      </c>
      <c r="C326" s="52" t="s">
        <v>10</v>
      </c>
      <c r="D326" s="53" t="s">
        <v>11</v>
      </c>
      <c r="E326" s="82" t="s">
        <v>34</v>
      </c>
      <c r="F326" s="82" t="s">
        <v>41</v>
      </c>
      <c r="G326" s="121" t="s">
        <v>23</v>
      </c>
      <c r="H326" s="53" t="s">
        <v>16</v>
      </c>
      <c r="I326" s="114" t="s">
        <v>16</v>
      </c>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row>
    <row r="327" ht="15.75" customHeight="1">
      <c r="A327" s="51">
        <v>44662.49429269676</v>
      </c>
      <c r="B327" s="23" t="s">
        <v>9</v>
      </c>
      <c r="C327" s="52" t="s">
        <v>10</v>
      </c>
      <c r="D327" s="140" t="s">
        <v>50</v>
      </c>
      <c r="E327" s="83" t="s">
        <v>13</v>
      </c>
      <c r="F327" s="82" t="s">
        <v>23</v>
      </c>
      <c r="G327" s="84" t="s">
        <v>13</v>
      </c>
      <c r="H327" s="53" t="s">
        <v>24</v>
      </c>
      <c r="I327" s="114" t="s">
        <v>16</v>
      </c>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row>
    <row r="328" ht="15.75" customHeight="1">
      <c r="A328" s="51">
        <v>44662.49452202546</v>
      </c>
      <c r="B328" s="23" t="s">
        <v>21</v>
      </c>
      <c r="C328" s="52" t="s">
        <v>10</v>
      </c>
      <c r="D328" s="53" t="s">
        <v>11</v>
      </c>
      <c r="E328" s="82" t="s">
        <v>34</v>
      </c>
      <c r="F328" s="83" t="s">
        <v>13</v>
      </c>
      <c r="G328" s="121" t="s">
        <v>14</v>
      </c>
      <c r="H328" s="53" t="s">
        <v>16</v>
      </c>
      <c r="I328" s="114" t="s">
        <v>16</v>
      </c>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row>
    <row r="329" ht="15.75" customHeight="1">
      <c r="A329" s="51">
        <v>44662.49539064815</v>
      </c>
      <c r="B329" s="23" t="s">
        <v>35</v>
      </c>
      <c r="C329" s="52" t="s">
        <v>10</v>
      </c>
      <c r="D329" s="53" t="s">
        <v>11</v>
      </c>
      <c r="E329" s="83" t="s">
        <v>31</v>
      </c>
      <c r="F329" s="82" t="s">
        <v>41</v>
      </c>
      <c r="G329" s="121" t="s">
        <v>41</v>
      </c>
      <c r="H329" s="53" t="s">
        <v>16</v>
      </c>
      <c r="I329" s="114" t="s">
        <v>16</v>
      </c>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row>
    <row r="330" ht="15.75" customHeight="1">
      <c r="A330" s="51">
        <v>44662.49580240741</v>
      </c>
      <c r="B330" s="23" t="s">
        <v>9</v>
      </c>
      <c r="C330" s="52" t="s">
        <v>10</v>
      </c>
      <c r="D330" s="53" t="s">
        <v>40</v>
      </c>
      <c r="E330" s="82" t="s">
        <v>12</v>
      </c>
      <c r="F330" s="82" t="s">
        <v>14</v>
      </c>
      <c r="G330" s="84" t="s">
        <v>13</v>
      </c>
      <c r="H330" s="53" t="s">
        <v>24</v>
      </c>
      <c r="I330" s="114" t="s">
        <v>16</v>
      </c>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row>
    <row r="331" ht="15.75" customHeight="1">
      <c r="A331" s="51">
        <v>44662.495811076384</v>
      </c>
      <c r="B331" s="23" t="s">
        <v>9</v>
      </c>
      <c r="C331" s="52" t="s">
        <v>10</v>
      </c>
      <c r="D331" s="53" t="s">
        <v>11</v>
      </c>
      <c r="E331" s="82" t="s">
        <v>34</v>
      </c>
      <c r="F331" s="83" t="s">
        <v>31</v>
      </c>
      <c r="G331" s="84" t="s">
        <v>13</v>
      </c>
      <c r="H331" s="53" t="s">
        <v>24</v>
      </c>
      <c r="I331" s="114" t="s">
        <v>16</v>
      </c>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row>
    <row r="332" ht="15.75" customHeight="1">
      <c r="A332" s="51">
        <v>44662.49587811343</v>
      </c>
      <c r="B332" s="23" t="s">
        <v>9</v>
      </c>
      <c r="C332" s="52" t="s">
        <v>10</v>
      </c>
      <c r="D332" s="53" t="s">
        <v>46</v>
      </c>
      <c r="E332" s="82" t="s">
        <v>23</v>
      </c>
      <c r="F332" s="83" t="s">
        <v>31</v>
      </c>
      <c r="G332" s="84" t="s">
        <v>13</v>
      </c>
      <c r="H332" s="53" t="s">
        <v>16</v>
      </c>
      <c r="I332" s="114" t="s">
        <v>16</v>
      </c>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row>
    <row r="333" ht="15.75" customHeight="1">
      <c r="A333" s="51">
        <v>44662.49640224537</v>
      </c>
      <c r="B333" s="23" t="s">
        <v>35</v>
      </c>
      <c r="C333" s="52" t="s">
        <v>10</v>
      </c>
      <c r="D333" s="53" t="s">
        <v>22</v>
      </c>
      <c r="E333" s="82" t="s">
        <v>12</v>
      </c>
      <c r="F333" s="83" t="s">
        <v>13</v>
      </c>
      <c r="G333" s="121" t="s">
        <v>14</v>
      </c>
      <c r="H333" s="53" t="s">
        <v>15</v>
      </c>
      <c r="I333" s="114" t="s">
        <v>16</v>
      </c>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row>
    <row r="334" ht="15.75" customHeight="1">
      <c r="A334" s="51">
        <v>44662.49720802083</v>
      </c>
      <c r="B334" s="23" t="s">
        <v>35</v>
      </c>
      <c r="C334" s="52" t="s">
        <v>10</v>
      </c>
      <c r="D334" s="53" t="s">
        <v>11</v>
      </c>
      <c r="E334" s="82" t="s">
        <v>23</v>
      </c>
      <c r="F334" s="82" t="s">
        <v>23</v>
      </c>
      <c r="G334" s="121" t="s">
        <v>23</v>
      </c>
      <c r="H334" s="53" t="s">
        <v>16</v>
      </c>
      <c r="I334" s="114" t="s">
        <v>16</v>
      </c>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row>
    <row r="335" ht="15.75" customHeight="1">
      <c r="A335" s="51">
        <v>44663.60278498843</v>
      </c>
      <c r="B335" s="23" t="s">
        <v>35</v>
      </c>
      <c r="C335" s="52" t="s">
        <v>10</v>
      </c>
      <c r="D335" s="53" t="s">
        <v>11</v>
      </c>
      <c r="E335" s="83" t="s">
        <v>13</v>
      </c>
      <c r="F335" s="82" t="s">
        <v>14</v>
      </c>
      <c r="G335" s="121" t="s">
        <v>41</v>
      </c>
      <c r="H335" s="53" t="s">
        <v>15</v>
      </c>
      <c r="I335" s="114" t="s">
        <v>15</v>
      </c>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row>
    <row r="336" ht="15.75" customHeight="1">
      <c r="A336" s="51">
        <v>44663.60362851852</v>
      </c>
      <c r="B336" s="23" t="s">
        <v>9</v>
      </c>
      <c r="C336" s="52" t="s">
        <v>10</v>
      </c>
      <c r="D336" s="53" t="s">
        <v>30</v>
      </c>
      <c r="E336" s="82" t="s">
        <v>34</v>
      </c>
      <c r="F336" s="82" t="s">
        <v>41</v>
      </c>
      <c r="G336" s="121" t="s">
        <v>14</v>
      </c>
      <c r="H336" s="53" t="s">
        <v>24</v>
      </c>
      <c r="I336" s="114" t="s">
        <v>16</v>
      </c>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row>
    <row r="337" ht="15.75" customHeight="1">
      <c r="A337" s="51">
        <v>44663.61333758102</v>
      </c>
      <c r="B337" s="23" t="s">
        <v>9</v>
      </c>
      <c r="C337" s="52" t="s">
        <v>10</v>
      </c>
      <c r="D337" s="53" t="s">
        <v>11</v>
      </c>
      <c r="E337" s="82" t="s">
        <v>34</v>
      </c>
      <c r="F337" s="82" t="s">
        <v>41</v>
      </c>
      <c r="G337" s="121" t="s">
        <v>41</v>
      </c>
      <c r="H337" s="53" t="s">
        <v>16</v>
      </c>
      <c r="I337" s="114" t="s">
        <v>15</v>
      </c>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row>
    <row r="338" ht="15.75" customHeight="1">
      <c r="A338" s="51">
        <v>44663.62179584491</v>
      </c>
      <c r="B338" s="23" t="s">
        <v>21</v>
      </c>
      <c r="C338" s="52" t="s">
        <v>10</v>
      </c>
      <c r="D338" s="53" t="s">
        <v>55</v>
      </c>
      <c r="E338" s="82" t="s">
        <v>34</v>
      </c>
      <c r="F338" s="83" t="s">
        <v>13</v>
      </c>
      <c r="G338" s="84" t="s">
        <v>13</v>
      </c>
      <c r="H338" s="53" t="s">
        <v>16</v>
      </c>
      <c r="I338" s="114" t="s">
        <v>15</v>
      </c>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row>
    <row r="339" ht="15.75" customHeight="1">
      <c r="A339" s="51">
        <v>44663.62466398148</v>
      </c>
      <c r="B339" s="23" t="s">
        <v>9</v>
      </c>
      <c r="C339" s="52" t="s">
        <v>10</v>
      </c>
      <c r="D339" s="53" t="s">
        <v>40</v>
      </c>
      <c r="E339" s="82" t="s">
        <v>12</v>
      </c>
      <c r="F339" s="82" t="s">
        <v>41</v>
      </c>
      <c r="G339" s="121" t="s">
        <v>23</v>
      </c>
      <c r="H339" s="53" t="s">
        <v>24</v>
      </c>
      <c r="I339" s="114" t="s">
        <v>15</v>
      </c>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row>
    <row r="340" ht="15.75" customHeight="1">
      <c r="A340" s="51">
        <v>44663.626742569446</v>
      </c>
      <c r="B340" s="23" t="s">
        <v>9</v>
      </c>
      <c r="C340" s="52" t="s">
        <v>10</v>
      </c>
      <c r="D340" s="53" t="s">
        <v>11</v>
      </c>
      <c r="E340" s="83" t="s">
        <v>13</v>
      </c>
      <c r="F340" s="83" t="s">
        <v>13</v>
      </c>
      <c r="G340" s="121" t="s">
        <v>41</v>
      </c>
      <c r="H340" s="53" t="s">
        <v>15</v>
      </c>
      <c r="I340" s="114" t="s">
        <v>15</v>
      </c>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c r="AU340" s="23"/>
      <c r="AV340" s="23"/>
      <c r="AW340" s="23"/>
      <c r="AX340" s="23"/>
      <c r="AY340" s="23"/>
      <c r="AZ340" s="23"/>
      <c r="BA340" s="23"/>
      <c r="BB340" s="23"/>
      <c r="BC340" s="23"/>
      <c r="BD340" s="23"/>
      <c r="BE340" s="23"/>
      <c r="BF340" s="23"/>
      <c r="BG340" s="23"/>
      <c r="BH340" s="23"/>
      <c r="BI340" s="23"/>
      <c r="BJ340" s="23"/>
      <c r="BK340" s="23"/>
      <c r="BL340" s="23"/>
    </row>
    <row r="341" ht="15.75" customHeight="1">
      <c r="A341" s="51">
        <v>44663.64368043981</v>
      </c>
      <c r="B341" s="23" t="s">
        <v>21</v>
      </c>
      <c r="C341" s="52" t="s">
        <v>10</v>
      </c>
      <c r="D341" s="53" t="s">
        <v>54</v>
      </c>
      <c r="E341" s="82" t="s">
        <v>34</v>
      </c>
      <c r="F341" s="82" t="s">
        <v>23</v>
      </c>
      <c r="G341" s="121" t="s">
        <v>23</v>
      </c>
      <c r="H341" s="53" t="s">
        <v>15</v>
      </c>
      <c r="I341" s="114" t="s">
        <v>15</v>
      </c>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c r="AU341" s="23"/>
      <c r="AV341" s="23"/>
      <c r="AW341" s="23"/>
      <c r="AX341" s="23"/>
      <c r="AY341" s="23"/>
      <c r="AZ341" s="23"/>
      <c r="BA341" s="23"/>
      <c r="BB341" s="23"/>
      <c r="BC341" s="23"/>
      <c r="BD341" s="23"/>
      <c r="BE341" s="23"/>
      <c r="BF341" s="23"/>
      <c r="BG341" s="23"/>
      <c r="BH341" s="23"/>
      <c r="BI341" s="23"/>
      <c r="BJ341" s="23"/>
      <c r="BK341" s="23"/>
      <c r="BL341" s="23"/>
    </row>
    <row r="342" ht="15.75" customHeight="1">
      <c r="A342" s="51">
        <v>44663.652690324074</v>
      </c>
      <c r="B342" s="23" t="s">
        <v>9</v>
      </c>
      <c r="C342" s="52" t="s">
        <v>10</v>
      </c>
      <c r="D342" s="53" t="s">
        <v>11</v>
      </c>
      <c r="E342" s="83" t="s">
        <v>13</v>
      </c>
      <c r="F342" s="83" t="s">
        <v>13</v>
      </c>
      <c r="G342" s="121" t="s">
        <v>14</v>
      </c>
      <c r="H342" s="53" t="s">
        <v>16</v>
      </c>
      <c r="I342" s="114" t="s">
        <v>16</v>
      </c>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c r="AU342" s="23"/>
      <c r="AV342" s="23"/>
      <c r="AW342" s="23"/>
      <c r="AX342" s="23"/>
      <c r="AY342" s="23"/>
      <c r="AZ342" s="23"/>
      <c r="BA342" s="23"/>
      <c r="BB342" s="23"/>
      <c r="BC342" s="23"/>
      <c r="BD342" s="23"/>
      <c r="BE342" s="23"/>
      <c r="BF342" s="23"/>
      <c r="BG342" s="23"/>
      <c r="BH342" s="23"/>
      <c r="BI342" s="23"/>
      <c r="BJ342" s="23"/>
      <c r="BK342" s="23"/>
      <c r="BL342" s="23"/>
    </row>
    <row r="343" ht="15.75" customHeight="1">
      <c r="A343" s="51">
        <v>44663.68572771991</v>
      </c>
      <c r="B343" s="23" t="s">
        <v>9</v>
      </c>
      <c r="C343" s="52" t="s">
        <v>10</v>
      </c>
      <c r="D343" s="53" t="s">
        <v>30</v>
      </c>
      <c r="E343" s="82" t="s">
        <v>34</v>
      </c>
      <c r="F343" s="82" t="s">
        <v>23</v>
      </c>
      <c r="G343" s="121" t="s">
        <v>41</v>
      </c>
      <c r="H343" s="53" t="s">
        <v>24</v>
      </c>
      <c r="I343" s="114" t="s">
        <v>15</v>
      </c>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c r="AU343" s="23"/>
      <c r="AV343" s="23"/>
      <c r="AW343" s="23"/>
      <c r="AX343" s="23"/>
      <c r="AY343" s="23"/>
      <c r="AZ343" s="23"/>
      <c r="BA343" s="23"/>
      <c r="BB343" s="23"/>
      <c r="BC343" s="23"/>
      <c r="BD343" s="23"/>
      <c r="BE343" s="23"/>
      <c r="BF343" s="23"/>
      <c r="BG343" s="23"/>
      <c r="BH343" s="23"/>
      <c r="BI343" s="23"/>
      <c r="BJ343" s="23"/>
      <c r="BK343" s="23"/>
      <c r="BL343" s="23"/>
    </row>
    <row r="344" ht="15.75" customHeight="1">
      <c r="A344" s="51">
        <v>44663.76586760417</v>
      </c>
      <c r="B344" s="23" t="s">
        <v>9</v>
      </c>
      <c r="C344" s="52" t="s">
        <v>10</v>
      </c>
      <c r="D344" s="53" t="s">
        <v>11</v>
      </c>
      <c r="E344" s="82" t="s">
        <v>12</v>
      </c>
      <c r="F344" s="82" t="s">
        <v>41</v>
      </c>
      <c r="G344" s="84" t="s">
        <v>13</v>
      </c>
      <c r="H344" s="53" t="s">
        <v>16</v>
      </c>
      <c r="I344" s="114" t="s">
        <v>16</v>
      </c>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c r="AU344" s="23"/>
      <c r="AV344" s="23"/>
      <c r="AW344" s="23"/>
      <c r="AX344" s="23"/>
      <c r="AY344" s="23"/>
      <c r="AZ344" s="23"/>
      <c r="BA344" s="23"/>
      <c r="BB344" s="23"/>
      <c r="BC344" s="23"/>
      <c r="BD344" s="23"/>
      <c r="BE344" s="23"/>
      <c r="BF344" s="23"/>
      <c r="BG344" s="23"/>
      <c r="BH344" s="23"/>
      <c r="BI344" s="23"/>
      <c r="BJ344" s="23"/>
      <c r="BK344" s="23"/>
      <c r="BL344" s="23"/>
    </row>
    <row r="345" ht="15.75" customHeight="1">
      <c r="A345" s="51">
        <v>44663.91241980324</v>
      </c>
      <c r="B345" s="23" t="s">
        <v>9</v>
      </c>
      <c r="C345" s="52" t="s">
        <v>10</v>
      </c>
      <c r="D345" s="140" t="s">
        <v>50</v>
      </c>
      <c r="E345" s="82" t="s">
        <v>34</v>
      </c>
      <c r="F345" s="82" t="s">
        <v>41</v>
      </c>
      <c r="G345" s="121" t="s">
        <v>23</v>
      </c>
      <c r="H345" s="53" t="s">
        <v>16</v>
      </c>
      <c r="I345" s="114" t="s">
        <v>15</v>
      </c>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c r="AU345" s="23"/>
      <c r="AV345" s="23"/>
      <c r="AW345" s="23"/>
      <c r="AX345" s="23"/>
      <c r="AY345" s="23"/>
      <c r="AZ345" s="23"/>
      <c r="BA345" s="23"/>
      <c r="BB345" s="23"/>
      <c r="BC345" s="23"/>
      <c r="BD345" s="23"/>
      <c r="BE345" s="23"/>
      <c r="BF345" s="23"/>
      <c r="BG345" s="23"/>
      <c r="BH345" s="23"/>
      <c r="BI345" s="23"/>
      <c r="BJ345" s="23"/>
      <c r="BK345" s="23"/>
      <c r="BL345" s="23"/>
    </row>
    <row r="346" ht="15.75" customHeight="1">
      <c r="A346" s="51">
        <v>44664.417952118056</v>
      </c>
      <c r="B346" s="23" t="s">
        <v>21</v>
      </c>
      <c r="C346" s="52" t="s">
        <v>10</v>
      </c>
      <c r="D346" s="53" t="s">
        <v>11</v>
      </c>
      <c r="E346" s="83" t="s">
        <v>13</v>
      </c>
      <c r="F346" s="82" t="s">
        <v>23</v>
      </c>
      <c r="G346" s="121" t="s">
        <v>23</v>
      </c>
      <c r="H346" s="53" t="s">
        <v>16</v>
      </c>
      <c r="I346" s="114" t="s">
        <v>15</v>
      </c>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c r="AU346" s="23"/>
      <c r="AV346" s="23"/>
      <c r="AW346" s="23"/>
      <c r="AX346" s="23"/>
      <c r="AY346" s="23"/>
      <c r="AZ346" s="23"/>
      <c r="BA346" s="23"/>
      <c r="BB346" s="23"/>
      <c r="BC346" s="23"/>
      <c r="BD346" s="23"/>
      <c r="BE346" s="23"/>
      <c r="BF346" s="23"/>
      <c r="BG346" s="23"/>
      <c r="BH346" s="23"/>
      <c r="BI346" s="23"/>
      <c r="BJ346" s="23"/>
      <c r="BK346" s="23"/>
      <c r="BL346" s="23"/>
    </row>
    <row r="347" ht="15.75" customHeight="1">
      <c r="A347" s="51">
        <v>44664.419573657404</v>
      </c>
      <c r="B347" s="23" t="s">
        <v>21</v>
      </c>
      <c r="C347" s="52" t="s">
        <v>10</v>
      </c>
      <c r="D347" s="53" t="s">
        <v>30</v>
      </c>
      <c r="E347" s="82" t="s">
        <v>34</v>
      </c>
      <c r="F347" s="82" t="s">
        <v>23</v>
      </c>
      <c r="G347" s="84" t="s">
        <v>31</v>
      </c>
      <c r="H347" s="53" t="s">
        <v>16</v>
      </c>
      <c r="I347" s="114" t="s">
        <v>15</v>
      </c>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c r="AU347" s="23"/>
      <c r="AV347" s="23"/>
      <c r="AW347" s="23"/>
      <c r="AX347" s="23"/>
      <c r="AY347" s="23"/>
      <c r="AZ347" s="23"/>
      <c r="BA347" s="23"/>
      <c r="BB347" s="23"/>
      <c r="BC347" s="23"/>
      <c r="BD347" s="23"/>
      <c r="BE347" s="23"/>
      <c r="BF347" s="23"/>
      <c r="BG347" s="23"/>
      <c r="BH347" s="23"/>
      <c r="BI347" s="23"/>
      <c r="BJ347" s="23"/>
      <c r="BK347" s="23"/>
      <c r="BL347" s="23"/>
    </row>
    <row r="348" ht="15.75" customHeight="1">
      <c r="A348" s="51">
        <v>44664.4203609838</v>
      </c>
      <c r="B348" s="23" t="s">
        <v>21</v>
      </c>
      <c r="C348" s="52" t="s">
        <v>10</v>
      </c>
      <c r="D348" s="53" t="s">
        <v>11</v>
      </c>
      <c r="E348" s="83" t="s">
        <v>13</v>
      </c>
      <c r="F348" s="83" t="s">
        <v>13</v>
      </c>
      <c r="G348" s="121" t="s">
        <v>41</v>
      </c>
      <c r="H348" s="53" t="s">
        <v>16</v>
      </c>
      <c r="I348" s="114" t="s">
        <v>16</v>
      </c>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c r="AU348" s="23"/>
      <c r="AV348" s="23"/>
      <c r="AW348" s="23"/>
      <c r="AX348" s="23"/>
      <c r="AY348" s="23"/>
      <c r="AZ348" s="23"/>
      <c r="BA348" s="23"/>
      <c r="BB348" s="23"/>
      <c r="BC348" s="23"/>
      <c r="BD348" s="23"/>
      <c r="BE348" s="23"/>
      <c r="BF348" s="23"/>
      <c r="BG348" s="23"/>
      <c r="BH348" s="23"/>
      <c r="BI348" s="23"/>
      <c r="BJ348" s="23"/>
      <c r="BK348" s="23"/>
      <c r="BL348" s="23"/>
    </row>
    <row r="349" ht="15.75" customHeight="1">
      <c r="A349" s="51">
        <v>44664.420578854166</v>
      </c>
      <c r="B349" s="23" t="s">
        <v>21</v>
      </c>
      <c r="C349" s="52" t="s">
        <v>10</v>
      </c>
      <c r="D349" s="53" t="s">
        <v>30</v>
      </c>
      <c r="E349" s="82" t="s">
        <v>23</v>
      </c>
      <c r="F349" s="83" t="s">
        <v>31</v>
      </c>
      <c r="G349" s="121" t="s">
        <v>14</v>
      </c>
      <c r="H349" s="53" t="s">
        <v>16</v>
      </c>
      <c r="I349" s="114" t="s">
        <v>16</v>
      </c>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c r="AY349" s="23"/>
      <c r="AZ349" s="23"/>
      <c r="BA349" s="23"/>
      <c r="BB349" s="23"/>
      <c r="BC349" s="23"/>
      <c r="BD349" s="23"/>
      <c r="BE349" s="23"/>
      <c r="BF349" s="23"/>
      <c r="BG349" s="23"/>
      <c r="BH349" s="23"/>
      <c r="BI349" s="23"/>
      <c r="BJ349" s="23"/>
      <c r="BK349" s="23"/>
      <c r="BL349" s="23"/>
    </row>
    <row r="350" ht="15.75" customHeight="1">
      <c r="A350" s="51">
        <v>44664.42079775463</v>
      </c>
      <c r="B350" s="23" t="s">
        <v>21</v>
      </c>
      <c r="C350" s="52" t="s">
        <v>10</v>
      </c>
      <c r="D350" s="53" t="s">
        <v>30</v>
      </c>
      <c r="E350" s="83" t="s">
        <v>31</v>
      </c>
      <c r="F350" s="82" t="s">
        <v>41</v>
      </c>
      <c r="G350" s="121" t="s">
        <v>14</v>
      </c>
      <c r="H350" s="53" t="s">
        <v>16</v>
      </c>
      <c r="I350" s="114" t="s">
        <v>16</v>
      </c>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c r="AU350" s="23"/>
      <c r="AV350" s="23"/>
      <c r="AW350" s="23"/>
      <c r="AX350" s="23"/>
      <c r="AY350" s="23"/>
      <c r="AZ350" s="23"/>
      <c r="BA350" s="23"/>
      <c r="BB350" s="23"/>
      <c r="BC350" s="23"/>
      <c r="BD350" s="23"/>
      <c r="BE350" s="23"/>
      <c r="BF350" s="23"/>
      <c r="BG350" s="23"/>
      <c r="BH350" s="23"/>
      <c r="BI350" s="23"/>
      <c r="BJ350" s="23"/>
      <c r="BK350" s="23"/>
      <c r="BL350" s="23"/>
    </row>
    <row r="351" ht="15.75" customHeight="1">
      <c r="A351" s="51">
        <v>44664.42111618056</v>
      </c>
      <c r="B351" s="23" t="s">
        <v>9</v>
      </c>
      <c r="C351" s="52" t="s">
        <v>10</v>
      </c>
      <c r="D351" s="140" t="s">
        <v>83</v>
      </c>
      <c r="E351" s="82" t="s">
        <v>12</v>
      </c>
      <c r="F351" s="82" t="s">
        <v>41</v>
      </c>
      <c r="G351" s="121" t="s">
        <v>41</v>
      </c>
      <c r="H351" s="53" t="s">
        <v>15</v>
      </c>
      <c r="I351" s="114" t="s">
        <v>15</v>
      </c>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c r="AU351" s="23"/>
      <c r="AV351" s="23"/>
      <c r="AW351" s="23"/>
      <c r="AX351" s="23"/>
      <c r="AY351" s="23"/>
      <c r="AZ351" s="23"/>
      <c r="BA351" s="23"/>
      <c r="BB351" s="23"/>
      <c r="BC351" s="23"/>
      <c r="BD351" s="23"/>
      <c r="BE351" s="23"/>
      <c r="BF351" s="23"/>
      <c r="BG351" s="23"/>
      <c r="BH351" s="23"/>
      <c r="BI351" s="23"/>
      <c r="BJ351" s="23"/>
      <c r="BK351" s="23"/>
      <c r="BL351" s="23"/>
    </row>
    <row r="352" ht="15.75" customHeight="1">
      <c r="A352" s="51">
        <v>44664.4214566088</v>
      </c>
      <c r="B352" s="23" t="s">
        <v>9</v>
      </c>
      <c r="C352" s="52" t="s">
        <v>10</v>
      </c>
      <c r="D352" s="53" t="s">
        <v>30</v>
      </c>
      <c r="E352" s="82" t="s">
        <v>23</v>
      </c>
      <c r="F352" s="82" t="s">
        <v>41</v>
      </c>
      <c r="G352" s="121" t="s">
        <v>41</v>
      </c>
      <c r="H352" s="53" t="s">
        <v>24</v>
      </c>
      <c r="I352" s="114" t="s">
        <v>15</v>
      </c>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c r="AU352" s="23"/>
      <c r="AV352" s="23"/>
      <c r="AW352" s="23"/>
      <c r="AX352" s="23"/>
      <c r="AY352" s="23"/>
      <c r="AZ352" s="23"/>
      <c r="BA352" s="23"/>
      <c r="BB352" s="23"/>
      <c r="BC352" s="23"/>
      <c r="BD352" s="23"/>
      <c r="BE352" s="23"/>
      <c r="BF352" s="23"/>
      <c r="BG352" s="23"/>
      <c r="BH352" s="23"/>
      <c r="BI352" s="23"/>
      <c r="BJ352" s="23"/>
      <c r="BK352" s="23"/>
      <c r="BL352" s="23"/>
    </row>
    <row r="353" ht="15.75" customHeight="1">
      <c r="A353" s="51">
        <v>44664.4214619213</v>
      </c>
      <c r="B353" s="23" t="s">
        <v>9</v>
      </c>
      <c r="C353" s="52" t="s">
        <v>10</v>
      </c>
      <c r="D353" s="53" t="s">
        <v>68</v>
      </c>
      <c r="E353" s="82" t="s">
        <v>23</v>
      </c>
      <c r="F353" s="82" t="s">
        <v>14</v>
      </c>
      <c r="G353" s="121" t="s">
        <v>41</v>
      </c>
      <c r="H353" s="53" t="s">
        <v>24</v>
      </c>
      <c r="I353" s="114" t="s">
        <v>16</v>
      </c>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c r="AU353" s="23"/>
      <c r="AV353" s="23"/>
      <c r="AW353" s="23"/>
      <c r="AX353" s="23"/>
      <c r="AY353" s="23"/>
      <c r="AZ353" s="23"/>
      <c r="BA353" s="23"/>
      <c r="BB353" s="23"/>
      <c r="BC353" s="23"/>
      <c r="BD353" s="23"/>
      <c r="BE353" s="23"/>
      <c r="BF353" s="23"/>
      <c r="BG353" s="23"/>
      <c r="BH353" s="23"/>
      <c r="BI353" s="23"/>
      <c r="BJ353" s="23"/>
      <c r="BK353" s="23"/>
      <c r="BL353" s="23"/>
    </row>
    <row r="354" ht="15.75" customHeight="1">
      <c r="A354" s="51">
        <v>44664.421834444445</v>
      </c>
      <c r="B354" s="23" t="s">
        <v>35</v>
      </c>
      <c r="C354" s="52" t="s">
        <v>10</v>
      </c>
      <c r="D354" s="53" t="s">
        <v>30</v>
      </c>
      <c r="E354" s="82" t="s">
        <v>23</v>
      </c>
      <c r="F354" s="83" t="s">
        <v>13</v>
      </c>
      <c r="G354" s="121" t="s">
        <v>41</v>
      </c>
      <c r="H354" s="53" t="s">
        <v>16</v>
      </c>
      <c r="I354" s="114" t="s">
        <v>16</v>
      </c>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c r="AU354" s="23"/>
      <c r="AV354" s="23"/>
      <c r="AW354" s="23"/>
      <c r="AX354" s="23"/>
      <c r="AY354" s="23"/>
      <c r="AZ354" s="23"/>
      <c r="BA354" s="23"/>
      <c r="BB354" s="23"/>
      <c r="BC354" s="23"/>
      <c r="BD354" s="23"/>
      <c r="BE354" s="23"/>
      <c r="BF354" s="23"/>
      <c r="BG354" s="23"/>
      <c r="BH354" s="23"/>
      <c r="BI354" s="23"/>
      <c r="BJ354" s="23"/>
      <c r="BK354" s="23"/>
      <c r="BL354" s="23"/>
    </row>
    <row r="355" ht="15.75" customHeight="1">
      <c r="A355" s="51">
        <v>44664.421968298615</v>
      </c>
      <c r="B355" s="23" t="s">
        <v>9</v>
      </c>
      <c r="C355" s="52" t="s">
        <v>10</v>
      </c>
      <c r="D355" s="53" t="s">
        <v>40</v>
      </c>
      <c r="E355" s="82" t="s">
        <v>12</v>
      </c>
      <c r="F355" s="82" t="s">
        <v>14</v>
      </c>
      <c r="G355" s="121" t="s">
        <v>41</v>
      </c>
      <c r="H355" s="53" t="s">
        <v>15</v>
      </c>
      <c r="I355" s="114" t="s">
        <v>16</v>
      </c>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c r="AU355" s="23"/>
      <c r="AV355" s="23"/>
      <c r="AW355" s="23"/>
      <c r="AX355" s="23"/>
      <c r="AY355" s="23"/>
      <c r="AZ355" s="23"/>
      <c r="BA355" s="23"/>
      <c r="BB355" s="23"/>
      <c r="BC355" s="23"/>
      <c r="BD355" s="23"/>
      <c r="BE355" s="23"/>
      <c r="BF355" s="23"/>
      <c r="BG355" s="23"/>
      <c r="BH355" s="23"/>
      <c r="BI355" s="23"/>
      <c r="BJ355" s="23"/>
      <c r="BK355" s="23"/>
      <c r="BL355" s="23"/>
    </row>
    <row r="356" ht="15.75" customHeight="1">
      <c r="A356" s="51">
        <v>44664.4219816088</v>
      </c>
      <c r="B356" s="23" t="s">
        <v>21</v>
      </c>
      <c r="C356" s="52" t="s">
        <v>10</v>
      </c>
      <c r="D356" s="53" t="s">
        <v>11</v>
      </c>
      <c r="E356" s="83" t="s">
        <v>13</v>
      </c>
      <c r="F356" s="83" t="s">
        <v>13</v>
      </c>
      <c r="G356" s="84" t="s">
        <v>13</v>
      </c>
      <c r="H356" s="53" t="s">
        <v>15</v>
      </c>
      <c r="I356" s="114" t="s">
        <v>16</v>
      </c>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row>
    <row r="357" ht="15.75" customHeight="1">
      <c r="A357" s="51">
        <v>44664.42214546296</v>
      </c>
      <c r="B357" s="23" t="s">
        <v>9</v>
      </c>
      <c r="C357" s="52" t="s">
        <v>10</v>
      </c>
      <c r="D357" s="53" t="s">
        <v>86</v>
      </c>
      <c r="E357" s="83" t="s">
        <v>13</v>
      </c>
      <c r="F357" s="83" t="s">
        <v>13</v>
      </c>
      <c r="G357" s="84" t="s">
        <v>13</v>
      </c>
      <c r="H357" s="53" t="s">
        <v>15</v>
      </c>
      <c r="I357" s="114" t="s">
        <v>16</v>
      </c>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row>
    <row r="358" ht="15.75" customHeight="1">
      <c r="A358" s="51">
        <v>44664.42220565972</v>
      </c>
      <c r="B358" s="23" t="s">
        <v>21</v>
      </c>
      <c r="C358" s="52" t="s">
        <v>10</v>
      </c>
      <c r="D358" s="53" t="s">
        <v>11</v>
      </c>
      <c r="E358" s="82" t="s">
        <v>34</v>
      </c>
      <c r="F358" s="83" t="s">
        <v>13</v>
      </c>
      <c r="G358" s="84" t="s">
        <v>13</v>
      </c>
      <c r="H358" s="53" t="s">
        <v>16</v>
      </c>
      <c r="I358" s="114" t="s">
        <v>15</v>
      </c>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row>
    <row r="359" ht="15.75" customHeight="1">
      <c r="A359" s="51">
        <v>44664.42270905092</v>
      </c>
      <c r="B359" s="23" t="s">
        <v>21</v>
      </c>
      <c r="C359" s="52" t="s">
        <v>10</v>
      </c>
      <c r="D359" s="53" t="s">
        <v>11</v>
      </c>
      <c r="E359" s="82" t="s">
        <v>34</v>
      </c>
      <c r="F359" s="82" t="s">
        <v>41</v>
      </c>
      <c r="G359" s="84" t="s">
        <v>13</v>
      </c>
      <c r="H359" s="53" t="s">
        <v>24</v>
      </c>
      <c r="I359" s="114" t="s">
        <v>15</v>
      </c>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row>
    <row r="360" ht="15.75" customHeight="1">
      <c r="A360" s="51">
        <v>44664.42282298611</v>
      </c>
      <c r="B360" s="23" t="s">
        <v>21</v>
      </c>
      <c r="C360" s="52" t="s">
        <v>10</v>
      </c>
      <c r="D360" s="53" t="s">
        <v>11</v>
      </c>
      <c r="E360" s="82" t="s">
        <v>23</v>
      </c>
      <c r="F360" s="82" t="s">
        <v>41</v>
      </c>
      <c r="G360" s="121" t="s">
        <v>23</v>
      </c>
      <c r="H360" s="53" t="s">
        <v>16</v>
      </c>
      <c r="I360" s="114" t="s">
        <v>15</v>
      </c>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row>
    <row r="361" ht="15.75" customHeight="1">
      <c r="A361" s="51">
        <v>44664.423013506945</v>
      </c>
      <c r="B361" s="23" t="s">
        <v>21</v>
      </c>
      <c r="C361" s="52" t="s">
        <v>10</v>
      </c>
      <c r="D361" s="53" t="s">
        <v>50</v>
      </c>
      <c r="E361" s="82" t="s">
        <v>12</v>
      </c>
      <c r="F361" s="82" t="s">
        <v>41</v>
      </c>
      <c r="G361" s="121" t="s">
        <v>41</v>
      </c>
      <c r="H361" s="53" t="s">
        <v>16</v>
      </c>
      <c r="I361" s="114" t="s">
        <v>16</v>
      </c>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row>
    <row r="362" ht="15.75" customHeight="1">
      <c r="A362" s="51">
        <v>44664.42345609954</v>
      </c>
      <c r="B362" s="23" t="s">
        <v>9</v>
      </c>
      <c r="C362" s="52" t="s">
        <v>10</v>
      </c>
      <c r="D362" s="53" t="s">
        <v>40</v>
      </c>
      <c r="E362" s="82" t="s">
        <v>23</v>
      </c>
      <c r="F362" s="82" t="s">
        <v>14</v>
      </c>
      <c r="G362" s="121" t="s">
        <v>41</v>
      </c>
      <c r="H362" s="53" t="s">
        <v>16</v>
      </c>
      <c r="I362" s="114" t="s">
        <v>15</v>
      </c>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row>
    <row r="363" ht="15.75" customHeight="1">
      <c r="A363" s="51">
        <v>44664.4236568287</v>
      </c>
      <c r="B363" s="23" t="s">
        <v>9</v>
      </c>
      <c r="C363" s="52" t="s">
        <v>10</v>
      </c>
      <c r="D363" s="53" t="s">
        <v>40</v>
      </c>
      <c r="E363" s="83" t="s">
        <v>13</v>
      </c>
      <c r="F363" s="82" t="s">
        <v>41</v>
      </c>
      <c r="G363" s="121" t="s">
        <v>14</v>
      </c>
      <c r="H363" s="53" t="s">
        <v>15</v>
      </c>
      <c r="I363" s="114" t="s">
        <v>16</v>
      </c>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row>
    <row r="364" ht="15.75" customHeight="1">
      <c r="A364" s="51">
        <v>44664.42373790509</v>
      </c>
      <c r="B364" s="23" t="s">
        <v>9</v>
      </c>
      <c r="C364" s="52" t="s">
        <v>10</v>
      </c>
      <c r="D364" s="53" t="s">
        <v>11</v>
      </c>
      <c r="E364" s="82" t="s">
        <v>23</v>
      </c>
      <c r="F364" s="83" t="s">
        <v>13</v>
      </c>
      <c r="G364" s="121" t="s">
        <v>41</v>
      </c>
      <c r="H364" s="53" t="s">
        <v>16</v>
      </c>
      <c r="I364" s="114" t="s">
        <v>15</v>
      </c>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row>
    <row r="365" ht="15.75" customHeight="1">
      <c r="A365" s="51">
        <v>44664.42426605324</v>
      </c>
      <c r="B365" s="23" t="s">
        <v>9</v>
      </c>
      <c r="C365" s="52" t="s">
        <v>10</v>
      </c>
      <c r="D365" s="53" t="s">
        <v>68</v>
      </c>
      <c r="E365" s="82" t="s">
        <v>34</v>
      </c>
      <c r="F365" s="82" t="s">
        <v>41</v>
      </c>
      <c r="G365" s="121" t="s">
        <v>14</v>
      </c>
      <c r="H365" s="53" t="s">
        <v>15</v>
      </c>
      <c r="I365" s="114" t="s">
        <v>15</v>
      </c>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c r="AU365" s="23"/>
      <c r="AV365" s="23"/>
      <c r="AW365" s="23"/>
      <c r="AX365" s="23"/>
      <c r="AY365" s="23"/>
      <c r="AZ365" s="23"/>
      <c r="BA365" s="23"/>
      <c r="BB365" s="23"/>
      <c r="BC365" s="23"/>
      <c r="BD365" s="23"/>
      <c r="BE365" s="23"/>
      <c r="BF365" s="23"/>
      <c r="BG365" s="23"/>
      <c r="BH365" s="23"/>
      <c r="BI365" s="23"/>
      <c r="BJ365" s="23"/>
      <c r="BK365" s="23"/>
      <c r="BL365" s="23"/>
    </row>
    <row r="366" ht="15.75" customHeight="1">
      <c r="A366" s="51">
        <v>44664.42530055555</v>
      </c>
      <c r="B366" s="23" t="s">
        <v>21</v>
      </c>
      <c r="C366" s="52" t="s">
        <v>10</v>
      </c>
      <c r="D366" s="53" t="s">
        <v>50</v>
      </c>
      <c r="E366" s="83" t="s">
        <v>13</v>
      </c>
      <c r="F366" s="82" t="s">
        <v>14</v>
      </c>
      <c r="G366" s="84" t="s">
        <v>31</v>
      </c>
      <c r="H366" s="53" t="s">
        <v>16</v>
      </c>
      <c r="I366" s="114" t="s">
        <v>16</v>
      </c>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c r="AU366" s="23"/>
      <c r="AV366" s="23"/>
      <c r="AW366" s="23"/>
      <c r="AX366" s="23"/>
      <c r="AY366" s="23"/>
      <c r="AZ366" s="23"/>
      <c r="BA366" s="23"/>
      <c r="BB366" s="23"/>
      <c r="BC366" s="23"/>
      <c r="BD366" s="23"/>
      <c r="BE366" s="23"/>
      <c r="BF366" s="23"/>
      <c r="BG366" s="23"/>
      <c r="BH366" s="23"/>
      <c r="BI366" s="23"/>
      <c r="BJ366" s="23"/>
      <c r="BK366" s="23"/>
      <c r="BL366" s="23"/>
    </row>
    <row r="367" ht="15.75" customHeight="1">
      <c r="A367" s="51">
        <v>44664.42592383102</v>
      </c>
      <c r="B367" s="23" t="s">
        <v>9</v>
      </c>
      <c r="C367" s="52" t="s">
        <v>10</v>
      </c>
      <c r="D367" s="53" t="s">
        <v>30</v>
      </c>
      <c r="E367" s="82" t="s">
        <v>23</v>
      </c>
      <c r="F367" s="82" t="s">
        <v>23</v>
      </c>
      <c r="G367" s="121" t="s">
        <v>41</v>
      </c>
      <c r="H367" s="53" t="s">
        <v>16</v>
      </c>
      <c r="I367" s="114" t="s">
        <v>16</v>
      </c>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c r="AU367" s="23"/>
      <c r="AV367" s="23"/>
      <c r="AW367" s="23"/>
      <c r="AX367" s="23"/>
      <c r="AY367" s="23"/>
      <c r="AZ367" s="23"/>
      <c r="BA367" s="23"/>
      <c r="BB367" s="23"/>
      <c r="BC367" s="23"/>
      <c r="BD367" s="23"/>
      <c r="BE367" s="23"/>
      <c r="BF367" s="23"/>
      <c r="BG367" s="23"/>
      <c r="BH367" s="23"/>
      <c r="BI367" s="23"/>
      <c r="BJ367" s="23"/>
      <c r="BK367" s="23"/>
      <c r="BL367" s="23"/>
    </row>
    <row r="368" ht="15.75" customHeight="1">
      <c r="A368" s="51">
        <v>44665.35155528935</v>
      </c>
      <c r="B368" s="23" t="s">
        <v>21</v>
      </c>
      <c r="C368" s="52" t="s">
        <v>10</v>
      </c>
      <c r="D368" s="53" t="s">
        <v>68</v>
      </c>
      <c r="E368" s="82" t="s">
        <v>12</v>
      </c>
      <c r="F368" s="82" t="s">
        <v>14</v>
      </c>
      <c r="G368" s="121" t="s">
        <v>41</v>
      </c>
      <c r="H368" s="53" t="s">
        <v>24</v>
      </c>
      <c r="I368" s="114" t="s">
        <v>16</v>
      </c>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c r="AU368" s="23"/>
      <c r="AV368" s="23"/>
      <c r="AW368" s="23"/>
      <c r="AX368" s="23"/>
      <c r="AY368" s="23"/>
      <c r="AZ368" s="23"/>
      <c r="BA368" s="23"/>
      <c r="BB368" s="23"/>
      <c r="BC368" s="23"/>
      <c r="BD368" s="23"/>
      <c r="BE368" s="23"/>
      <c r="BF368" s="23"/>
      <c r="BG368" s="23"/>
      <c r="BH368" s="23"/>
      <c r="BI368" s="23"/>
      <c r="BJ368" s="23"/>
      <c r="BK368" s="23"/>
      <c r="BL368" s="23"/>
    </row>
    <row r="369" ht="15.75" customHeight="1">
      <c r="A369" s="51">
        <v>44665.352672037036</v>
      </c>
      <c r="B369" s="23" t="s">
        <v>9</v>
      </c>
      <c r="C369" s="52" t="s">
        <v>10</v>
      </c>
      <c r="D369" s="53" t="s">
        <v>87</v>
      </c>
      <c r="E369" s="82" t="s">
        <v>12</v>
      </c>
      <c r="F369" s="82" t="s">
        <v>23</v>
      </c>
      <c r="G369" s="121" t="s">
        <v>23</v>
      </c>
      <c r="H369" s="53" t="s">
        <v>16</v>
      </c>
      <c r="I369" s="114" t="s">
        <v>16</v>
      </c>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c r="AU369" s="23"/>
      <c r="AV369" s="23"/>
      <c r="AW369" s="23"/>
      <c r="AX369" s="23"/>
      <c r="AY369" s="23"/>
      <c r="AZ369" s="23"/>
      <c r="BA369" s="23"/>
      <c r="BB369" s="23"/>
      <c r="BC369" s="23"/>
      <c r="BD369" s="23"/>
      <c r="BE369" s="23"/>
      <c r="BF369" s="23"/>
      <c r="BG369" s="23"/>
      <c r="BH369" s="23"/>
      <c r="BI369" s="23"/>
      <c r="BJ369" s="23"/>
      <c r="BK369" s="23"/>
      <c r="BL369" s="23"/>
    </row>
    <row r="370" ht="15.75" customHeight="1">
      <c r="A370" s="51">
        <v>44665.3531424074</v>
      </c>
      <c r="B370" s="23" t="s">
        <v>9</v>
      </c>
      <c r="C370" s="52" t="s">
        <v>10</v>
      </c>
      <c r="D370" s="53" t="s">
        <v>40</v>
      </c>
      <c r="E370" s="82" t="s">
        <v>34</v>
      </c>
      <c r="F370" s="82" t="s">
        <v>41</v>
      </c>
      <c r="G370" s="84" t="s">
        <v>13</v>
      </c>
      <c r="H370" s="53" t="s">
        <v>15</v>
      </c>
      <c r="I370" s="114" t="s">
        <v>16</v>
      </c>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c r="AU370" s="23"/>
      <c r="AV370" s="23"/>
      <c r="AW370" s="23"/>
      <c r="AX370" s="23"/>
      <c r="AY370" s="23"/>
      <c r="AZ370" s="23"/>
      <c r="BA370" s="23"/>
      <c r="BB370" s="23"/>
      <c r="BC370" s="23"/>
      <c r="BD370" s="23"/>
      <c r="BE370" s="23"/>
      <c r="BF370" s="23"/>
      <c r="BG370" s="23"/>
      <c r="BH370" s="23"/>
      <c r="BI370" s="23"/>
      <c r="BJ370" s="23"/>
      <c r="BK370" s="23"/>
      <c r="BL370" s="23"/>
    </row>
    <row r="371" ht="15.75" customHeight="1">
      <c r="A371" s="51">
        <v>44665.354037060184</v>
      </c>
      <c r="B371" s="23" t="s">
        <v>35</v>
      </c>
      <c r="C371" s="52" t="s">
        <v>10</v>
      </c>
      <c r="D371" s="53" t="s">
        <v>40</v>
      </c>
      <c r="E371" s="82" t="s">
        <v>34</v>
      </c>
      <c r="F371" s="83" t="s">
        <v>13</v>
      </c>
      <c r="G371" s="121" t="s">
        <v>14</v>
      </c>
      <c r="H371" s="53" t="s">
        <v>24</v>
      </c>
      <c r="I371" s="114" t="s">
        <v>16</v>
      </c>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c r="AU371" s="23"/>
      <c r="AV371" s="23"/>
      <c r="AW371" s="23"/>
      <c r="AX371" s="23"/>
      <c r="AY371" s="23"/>
      <c r="AZ371" s="23"/>
      <c r="BA371" s="23"/>
      <c r="BB371" s="23"/>
      <c r="BC371" s="23"/>
      <c r="BD371" s="23"/>
      <c r="BE371" s="23"/>
      <c r="BF371" s="23"/>
      <c r="BG371" s="23"/>
      <c r="BH371" s="23"/>
      <c r="BI371" s="23"/>
      <c r="BJ371" s="23"/>
      <c r="BK371" s="23"/>
      <c r="BL371" s="23"/>
    </row>
    <row r="372" ht="15.75" customHeight="1">
      <c r="A372" s="51">
        <v>44665.35431069444</v>
      </c>
      <c r="B372" s="23" t="s">
        <v>9</v>
      </c>
      <c r="C372" s="52" t="s">
        <v>10</v>
      </c>
      <c r="D372" s="53" t="s">
        <v>88</v>
      </c>
      <c r="E372" s="82" t="s">
        <v>12</v>
      </c>
      <c r="F372" s="82" t="s">
        <v>14</v>
      </c>
      <c r="G372" s="121" t="s">
        <v>14</v>
      </c>
      <c r="H372" s="53" t="s">
        <v>15</v>
      </c>
      <c r="I372" s="114" t="s">
        <v>16</v>
      </c>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c r="AU372" s="23"/>
      <c r="AV372" s="23"/>
      <c r="AW372" s="23"/>
      <c r="AX372" s="23"/>
      <c r="AY372" s="23"/>
      <c r="AZ372" s="23"/>
      <c r="BA372" s="23"/>
      <c r="BB372" s="23"/>
      <c r="BC372" s="23"/>
      <c r="BD372" s="23"/>
      <c r="BE372" s="23"/>
      <c r="BF372" s="23"/>
      <c r="BG372" s="23"/>
      <c r="BH372" s="23"/>
      <c r="BI372" s="23"/>
      <c r="BJ372" s="23"/>
      <c r="BK372" s="23"/>
      <c r="BL372" s="23"/>
    </row>
    <row r="373" ht="15.75" customHeight="1">
      <c r="A373" s="51">
        <v>44665.35437696759</v>
      </c>
      <c r="B373" s="23" t="s">
        <v>9</v>
      </c>
      <c r="C373" s="52" t="s">
        <v>10</v>
      </c>
      <c r="D373" s="53" t="s">
        <v>68</v>
      </c>
      <c r="E373" s="83" t="s">
        <v>13</v>
      </c>
      <c r="F373" s="83" t="s">
        <v>31</v>
      </c>
      <c r="G373" s="121" t="s">
        <v>41</v>
      </c>
      <c r="H373" s="53" t="s">
        <v>16</v>
      </c>
      <c r="I373" s="114" t="s">
        <v>16</v>
      </c>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c r="AU373" s="23"/>
      <c r="AV373" s="23"/>
      <c r="AW373" s="23"/>
      <c r="AX373" s="23"/>
      <c r="AY373" s="23"/>
      <c r="AZ373" s="23"/>
      <c r="BA373" s="23"/>
      <c r="BB373" s="23"/>
      <c r="BC373" s="23"/>
      <c r="BD373" s="23"/>
      <c r="BE373" s="23"/>
      <c r="BF373" s="23"/>
      <c r="BG373" s="23"/>
      <c r="BH373" s="23"/>
      <c r="BI373" s="23"/>
      <c r="BJ373" s="23"/>
      <c r="BK373" s="23"/>
      <c r="BL373" s="23"/>
    </row>
    <row r="374" ht="15.75" customHeight="1">
      <c r="A374" s="51">
        <v>44665.35447331019</v>
      </c>
      <c r="B374" s="23" t="s">
        <v>35</v>
      </c>
      <c r="C374" s="52" t="s">
        <v>10</v>
      </c>
      <c r="D374" s="53" t="s">
        <v>11</v>
      </c>
      <c r="E374" s="83" t="s">
        <v>13</v>
      </c>
      <c r="F374" s="83" t="s">
        <v>13</v>
      </c>
      <c r="G374" s="84" t="s">
        <v>13</v>
      </c>
      <c r="H374" s="53" t="s">
        <v>16</v>
      </c>
      <c r="I374" s="114" t="s">
        <v>16</v>
      </c>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c r="AU374" s="23"/>
      <c r="AV374" s="23"/>
      <c r="AW374" s="23"/>
      <c r="AX374" s="23"/>
      <c r="AY374" s="23"/>
      <c r="AZ374" s="23"/>
      <c r="BA374" s="23"/>
      <c r="BB374" s="23"/>
      <c r="BC374" s="23"/>
      <c r="BD374" s="23"/>
      <c r="BE374" s="23"/>
      <c r="BF374" s="23"/>
      <c r="BG374" s="23"/>
      <c r="BH374" s="23"/>
      <c r="BI374" s="23"/>
      <c r="BJ374" s="23"/>
      <c r="BK374" s="23"/>
      <c r="BL374" s="23"/>
    </row>
    <row r="375" ht="15.75" customHeight="1">
      <c r="A375" s="51">
        <v>44665.3545506713</v>
      </c>
      <c r="B375" s="23" t="s">
        <v>9</v>
      </c>
      <c r="C375" s="52" t="s">
        <v>10</v>
      </c>
      <c r="D375" s="53" t="s">
        <v>11</v>
      </c>
      <c r="E375" s="82" t="s">
        <v>12</v>
      </c>
      <c r="F375" s="83" t="s">
        <v>13</v>
      </c>
      <c r="G375" s="121" t="s">
        <v>41</v>
      </c>
      <c r="H375" s="53" t="s">
        <v>16</v>
      </c>
      <c r="I375" s="114" t="s">
        <v>16</v>
      </c>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c r="AU375" s="23"/>
      <c r="AV375" s="23"/>
      <c r="AW375" s="23"/>
      <c r="AX375" s="23"/>
      <c r="AY375" s="23"/>
      <c r="AZ375" s="23"/>
      <c r="BA375" s="23"/>
      <c r="BB375" s="23"/>
      <c r="BC375" s="23"/>
      <c r="BD375" s="23"/>
      <c r="BE375" s="23"/>
      <c r="BF375" s="23"/>
      <c r="BG375" s="23"/>
      <c r="BH375" s="23"/>
      <c r="BI375" s="23"/>
      <c r="BJ375" s="23"/>
      <c r="BK375" s="23"/>
      <c r="BL375" s="23"/>
    </row>
    <row r="376" ht="15.75" customHeight="1">
      <c r="A376" s="51">
        <v>44665.35481085649</v>
      </c>
      <c r="B376" s="23" t="s">
        <v>21</v>
      </c>
      <c r="C376" s="52" t="s">
        <v>10</v>
      </c>
      <c r="D376" s="53" t="s">
        <v>50</v>
      </c>
      <c r="E376" s="83" t="s">
        <v>13</v>
      </c>
      <c r="F376" s="82" t="s">
        <v>41</v>
      </c>
      <c r="G376" s="84" t="s">
        <v>13</v>
      </c>
      <c r="H376" s="53" t="s">
        <v>24</v>
      </c>
      <c r="I376" s="114" t="s">
        <v>15</v>
      </c>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c r="AU376" s="23"/>
      <c r="AV376" s="23"/>
      <c r="AW376" s="23"/>
      <c r="AX376" s="23"/>
      <c r="AY376" s="23"/>
      <c r="AZ376" s="23"/>
      <c r="BA376" s="23"/>
      <c r="BB376" s="23"/>
      <c r="BC376" s="23"/>
      <c r="BD376" s="23"/>
      <c r="BE376" s="23"/>
      <c r="BF376" s="23"/>
      <c r="BG376" s="23"/>
      <c r="BH376" s="23"/>
      <c r="BI376" s="23"/>
      <c r="BJ376" s="23"/>
      <c r="BK376" s="23"/>
      <c r="BL376" s="23"/>
    </row>
    <row r="377" ht="15.75" customHeight="1">
      <c r="A377" s="51">
        <v>44665.35483314814</v>
      </c>
      <c r="B377" s="23" t="s">
        <v>9</v>
      </c>
      <c r="C377" s="52" t="s">
        <v>10</v>
      </c>
      <c r="D377" s="53" t="s">
        <v>11</v>
      </c>
      <c r="E377" s="82" t="s">
        <v>23</v>
      </c>
      <c r="F377" s="83" t="s">
        <v>13</v>
      </c>
      <c r="G377" s="121" t="s">
        <v>23</v>
      </c>
      <c r="H377" s="53" t="s">
        <v>24</v>
      </c>
      <c r="I377" s="114" t="s">
        <v>16</v>
      </c>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c r="AU377" s="23"/>
      <c r="AV377" s="23"/>
      <c r="AW377" s="23"/>
      <c r="AX377" s="23"/>
      <c r="AY377" s="23"/>
      <c r="AZ377" s="23"/>
      <c r="BA377" s="23"/>
      <c r="BB377" s="23"/>
      <c r="BC377" s="23"/>
      <c r="BD377" s="23"/>
      <c r="BE377" s="23"/>
      <c r="BF377" s="23"/>
      <c r="BG377" s="23"/>
      <c r="BH377" s="23"/>
      <c r="BI377" s="23"/>
      <c r="BJ377" s="23"/>
      <c r="BK377" s="23"/>
      <c r="BL377" s="23"/>
    </row>
    <row r="378" ht="15.75" customHeight="1">
      <c r="A378" s="51">
        <v>44665.35504003472</v>
      </c>
      <c r="B378" s="23" t="s">
        <v>35</v>
      </c>
      <c r="C378" s="52" t="s">
        <v>10</v>
      </c>
      <c r="D378" s="53" t="s">
        <v>11</v>
      </c>
      <c r="E378" s="83" t="s">
        <v>13</v>
      </c>
      <c r="F378" s="83" t="s">
        <v>13</v>
      </c>
      <c r="G378" s="84" t="s">
        <v>13</v>
      </c>
      <c r="H378" s="53" t="s">
        <v>16</v>
      </c>
      <c r="I378" s="114" t="s">
        <v>16</v>
      </c>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c r="AU378" s="23"/>
      <c r="AV378" s="23"/>
      <c r="AW378" s="23"/>
      <c r="AX378" s="23"/>
      <c r="AY378" s="23"/>
      <c r="AZ378" s="23"/>
      <c r="BA378" s="23"/>
      <c r="BB378" s="23"/>
      <c r="BC378" s="23"/>
      <c r="BD378" s="23"/>
      <c r="BE378" s="23"/>
      <c r="BF378" s="23"/>
      <c r="BG378" s="23"/>
      <c r="BH378" s="23"/>
      <c r="BI378" s="23"/>
      <c r="BJ378" s="23"/>
      <c r="BK378" s="23"/>
      <c r="BL378" s="23"/>
    </row>
    <row r="379" ht="15.75" customHeight="1">
      <c r="A379" s="51">
        <v>44665.35519623842</v>
      </c>
      <c r="B379" s="23" t="s">
        <v>21</v>
      </c>
      <c r="C379" s="52" t="s">
        <v>10</v>
      </c>
      <c r="D379" s="53" t="s">
        <v>44</v>
      </c>
      <c r="E379" s="82" t="s">
        <v>12</v>
      </c>
      <c r="F379" s="82" t="s">
        <v>23</v>
      </c>
      <c r="G379" s="121" t="s">
        <v>41</v>
      </c>
      <c r="H379" s="53" t="s">
        <v>16</v>
      </c>
      <c r="I379" s="114" t="s">
        <v>16</v>
      </c>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c r="AU379" s="23"/>
      <c r="AV379" s="23"/>
      <c r="AW379" s="23"/>
      <c r="AX379" s="23"/>
      <c r="AY379" s="23"/>
      <c r="AZ379" s="23"/>
      <c r="BA379" s="23"/>
      <c r="BB379" s="23"/>
      <c r="BC379" s="23"/>
      <c r="BD379" s="23"/>
      <c r="BE379" s="23"/>
      <c r="BF379" s="23"/>
      <c r="BG379" s="23"/>
      <c r="BH379" s="23"/>
      <c r="BI379" s="23"/>
      <c r="BJ379" s="23"/>
      <c r="BK379" s="23"/>
      <c r="BL379" s="23"/>
    </row>
    <row r="380" ht="15.75" customHeight="1">
      <c r="A380" s="51">
        <v>44665.35556894676</v>
      </c>
      <c r="B380" s="23" t="s">
        <v>9</v>
      </c>
      <c r="C380" s="52" t="s">
        <v>10</v>
      </c>
      <c r="D380" s="53" t="s">
        <v>40</v>
      </c>
      <c r="E380" s="82" t="s">
        <v>23</v>
      </c>
      <c r="F380" s="82" t="s">
        <v>23</v>
      </c>
      <c r="G380" s="121" t="s">
        <v>14</v>
      </c>
      <c r="H380" s="53" t="s">
        <v>16</v>
      </c>
      <c r="I380" s="114" t="s">
        <v>16</v>
      </c>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c r="AY380" s="23"/>
      <c r="AZ380" s="23"/>
      <c r="BA380" s="23"/>
      <c r="BB380" s="23"/>
      <c r="BC380" s="23"/>
      <c r="BD380" s="23"/>
      <c r="BE380" s="23"/>
      <c r="BF380" s="23"/>
      <c r="BG380" s="23"/>
      <c r="BH380" s="23"/>
      <c r="BI380" s="23"/>
      <c r="BJ380" s="23"/>
      <c r="BK380" s="23"/>
      <c r="BL380" s="23"/>
    </row>
    <row r="381" ht="15.75" customHeight="1">
      <c r="A381" s="51">
        <v>44665.35568565972</v>
      </c>
      <c r="B381" s="23" t="s">
        <v>9</v>
      </c>
      <c r="C381" s="52" t="s">
        <v>10</v>
      </c>
      <c r="D381" s="53" t="s">
        <v>11</v>
      </c>
      <c r="E381" s="83" t="s">
        <v>13</v>
      </c>
      <c r="F381" s="82" t="s">
        <v>41</v>
      </c>
      <c r="G381" s="121" t="s">
        <v>14</v>
      </c>
      <c r="H381" s="53" t="s">
        <v>24</v>
      </c>
      <c r="I381" s="114" t="s">
        <v>16</v>
      </c>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c r="AU381" s="23"/>
      <c r="AV381" s="23"/>
      <c r="AW381" s="23"/>
      <c r="AX381" s="23"/>
      <c r="AY381" s="23"/>
      <c r="AZ381" s="23"/>
      <c r="BA381" s="23"/>
      <c r="BB381" s="23"/>
      <c r="BC381" s="23"/>
      <c r="BD381" s="23"/>
      <c r="BE381" s="23"/>
      <c r="BF381" s="23"/>
      <c r="BG381" s="23"/>
      <c r="BH381" s="23"/>
      <c r="BI381" s="23"/>
      <c r="BJ381" s="23"/>
      <c r="BK381" s="23"/>
      <c r="BL381" s="23"/>
    </row>
    <row r="382" ht="15.75" customHeight="1">
      <c r="A382" s="51">
        <v>44665.35583675926</v>
      </c>
      <c r="B382" s="23" t="s">
        <v>21</v>
      </c>
      <c r="C382" s="52" t="s">
        <v>10</v>
      </c>
      <c r="D382" s="53" t="s">
        <v>11</v>
      </c>
      <c r="E382" s="83" t="s">
        <v>13</v>
      </c>
      <c r="F382" s="82" t="s">
        <v>41</v>
      </c>
      <c r="G382" s="121" t="s">
        <v>41</v>
      </c>
      <c r="H382" s="53" t="s">
        <v>24</v>
      </c>
      <c r="I382" s="114" t="s">
        <v>16</v>
      </c>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c r="AU382" s="23"/>
      <c r="AV382" s="23"/>
      <c r="AW382" s="23"/>
      <c r="AX382" s="23"/>
      <c r="AY382" s="23"/>
      <c r="AZ382" s="23"/>
      <c r="BA382" s="23"/>
      <c r="BB382" s="23"/>
      <c r="BC382" s="23"/>
      <c r="BD382" s="23"/>
      <c r="BE382" s="23"/>
      <c r="BF382" s="23"/>
      <c r="BG382" s="23"/>
      <c r="BH382" s="23"/>
      <c r="BI382" s="23"/>
      <c r="BJ382" s="23"/>
      <c r="BK382" s="23"/>
      <c r="BL382" s="23"/>
    </row>
    <row r="383" ht="15.75" customHeight="1">
      <c r="A383" s="51">
        <v>44665.356091539354</v>
      </c>
      <c r="B383" s="23" t="s">
        <v>9</v>
      </c>
      <c r="C383" s="52" t="s">
        <v>10</v>
      </c>
      <c r="D383" s="53" t="s">
        <v>68</v>
      </c>
      <c r="E383" s="83" t="s">
        <v>13</v>
      </c>
      <c r="F383" s="82" t="s">
        <v>41</v>
      </c>
      <c r="G383" s="84" t="s">
        <v>13</v>
      </c>
      <c r="H383" s="53" t="s">
        <v>15</v>
      </c>
      <c r="I383" s="114" t="s">
        <v>16</v>
      </c>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c r="AU383" s="23"/>
      <c r="AV383" s="23"/>
      <c r="AW383" s="23"/>
      <c r="AX383" s="23"/>
      <c r="AY383" s="23"/>
      <c r="AZ383" s="23"/>
      <c r="BA383" s="23"/>
      <c r="BB383" s="23"/>
      <c r="BC383" s="23"/>
      <c r="BD383" s="23"/>
      <c r="BE383" s="23"/>
      <c r="BF383" s="23"/>
      <c r="BG383" s="23"/>
      <c r="BH383" s="23"/>
      <c r="BI383" s="23"/>
      <c r="BJ383" s="23"/>
      <c r="BK383" s="23"/>
      <c r="BL383" s="23"/>
    </row>
    <row r="384" ht="15.75" customHeight="1">
      <c r="A384" s="51">
        <v>44665.35622046296</v>
      </c>
      <c r="B384" s="23" t="s">
        <v>9</v>
      </c>
      <c r="C384" s="52" t="s">
        <v>10</v>
      </c>
      <c r="D384" s="53" t="s">
        <v>11</v>
      </c>
      <c r="E384" s="83" t="s">
        <v>13</v>
      </c>
      <c r="F384" s="83" t="s">
        <v>13</v>
      </c>
      <c r="G384" s="84" t="s">
        <v>13</v>
      </c>
      <c r="H384" s="53" t="s">
        <v>15</v>
      </c>
      <c r="I384" s="114" t="s">
        <v>16</v>
      </c>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c r="AU384" s="23"/>
      <c r="AV384" s="23"/>
      <c r="AW384" s="23"/>
      <c r="AX384" s="23"/>
      <c r="AY384" s="23"/>
      <c r="AZ384" s="23"/>
      <c r="BA384" s="23"/>
      <c r="BB384" s="23"/>
      <c r="BC384" s="23"/>
      <c r="BD384" s="23"/>
      <c r="BE384" s="23"/>
      <c r="BF384" s="23"/>
      <c r="BG384" s="23"/>
      <c r="BH384" s="23"/>
      <c r="BI384" s="23"/>
      <c r="BJ384" s="23"/>
      <c r="BK384" s="23"/>
      <c r="BL384" s="23"/>
    </row>
    <row r="385" ht="15.75" customHeight="1">
      <c r="A385" s="51">
        <v>44665.356469652776</v>
      </c>
      <c r="B385" s="23" t="s">
        <v>9</v>
      </c>
      <c r="C385" s="52" t="s">
        <v>10</v>
      </c>
      <c r="D385" s="53" t="s">
        <v>68</v>
      </c>
      <c r="E385" s="82" t="s">
        <v>12</v>
      </c>
      <c r="F385" s="82" t="s">
        <v>41</v>
      </c>
      <c r="G385" s="121" t="s">
        <v>23</v>
      </c>
      <c r="H385" s="53" t="s">
        <v>24</v>
      </c>
      <c r="I385" s="114" t="s">
        <v>16</v>
      </c>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c r="AU385" s="23"/>
      <c r="AV385" s="23"/>
      <c r="AW385" s="23"/>
      <c r="AX385" s="23"/>
      <c r="AY385" s="23"/>
      <c r="AZ385" s="23"/>
      <c r="BA385" s="23"/>
      <c r="BB385" s="23"/>
      <c r="BC385" s="23"/>
      <c r="BD385" s="23"/>
      <c r="BE385" s="23"/>
      <c r="BF385" s="23"/>
      <c r="BG385" s="23"/>
      <c r="BH385" s="23"/>
      <c r="BI385" s="23"/>
      <c r="BJ385" s="23"/>
      <c r="BK385" s="23"/>
      <c r="BL385" s="23"/>
    </row>
    <row r="386" ht="15.75" customHeight="1">
      <c r="A386" s="51">
        <v>44665.356507199074</v>
      </c>
      <c r="B386" s="23" t="s">
        <v>21</v>
      </c>
      <c r="C386" s="52" t="s">
        <v>10</v>
      </c>
      <c r="D386" s="53" t="s">
        <v>11</v>
      </c>
      <c r="E386" s="83" t="s">
        <v>13</v>
      </c>
      <c r="F386" s="83" t="s">
        <v>13</v>
      </c>
      <c r="G386" s="84" t="s">
        <v>13</v>
      </c>
      <c r="H386" s="53" t="s">
        <v>24</v>
      </c>
      <c r="I386" s="114" t="s">
        <v>16</v>
      </c>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c r="AU386" s="23"/>
      <c r="AV386" s="23"/>
      <c r="AW386" s="23"/>
      <c r="AX386" s="23"/>
      <c r="AY386" s="23"/>
      <c r="AZ386" s="23"/>
      <c r="BA386" s="23"/>
      <c r="BB386" s="23"/>
      <c r="BC386" s="23"/>
      <c r="BD386" s="23"/>
      <c r="BE386" s="23"/>
      <c r="BF386" s="23"/>
      <c r="BG386" s="23"/>
      <c r="BH386" s="23"/>
      <c r="BI386" s="23"/>
      <c r="BJ386" s="23"/>
      <c r="BK386" s="23"/>
      <c r="BL386" s="23"/>
    </row>
    <row r="387" ht="15.75" customHeight="1">
      <c r="A387" s="51">
        <v>44665.35754861111</v>
      </c>
      <c r="B387" s="23" t="s">
        <v>9</v>
      </c>
      <c r="C387" s="52" t="s">
        <v>10</v>
      </c>
      <c r="D387" s="53" t="s">
        <v>11</v>
      </c>
      <c r="E387" s="82" t="s">
        <v>23</v>
      </c>
      <c r="F387" s="83" t="s">
        <v>13</v>
      </c>
      <c r="G387" s="121" t="s">
        <v>14</v>
      </c>
      <c r="H387" s="53" t="s">
        <v>16</v>
      </c>
      <c r="I387" s="114" t="s">
        <v>16</v>
      </c>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c r="AU387" s="23"/>
      <c r="AV387" s="23"/>
      <c r="AW387" s="23"/>
      <c r="AX387" s="23"/>
      <c r="AY387" s="23"/>
      <c r="AZ387" s="23"/>
      <c r="BA387" s="23"/>
      <c r="BB387" s="23"/>
      <c r="BC387" s="23"/>
      <c r="BD387" s="23"/>
      <c r="BE387" s="23"/>
      <c r="BF387" s="23"/>
      <c r="BG387" s="23"/>
      <c r="BH387" s="23"/>
      <c r="BI387" s="23"/>
      <c r="BJ387" s="23"/>
      <c r="BK387" s="23"/>
      <c r="BL387" s="23"/>
    </row>
    <row r="388" ht="15.75" customHeight="1">
      <c r="A388" s="51">
        <v>44665.36442817129</v>
      </c>
      <c r="B388" s="23" t="s">
        <v>9</v>
      </c>
      <c r="C388" s="52" t="s">
        <v>10</v>
      </c>
      <c r="D388" s="53" t="s">
        <v>53</v>
      </c>
      <c r="E388" s="82" t="s">
        <v>34</v>
      </c>
      <c r="F388" s="82" t="s">
        <v>41</v>
      </c>
      <c r="G388" s="121" t="s">
        <v>14</v>
      </c>
      <c r="H388" s="53" t="s">
        <v>15</v>
      </c>
      <c r="I388" s="114" t="s">
        <v>16</v>
      </c>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c r="AU388" s="23"/>
      <c r="AV388" s="23"/>
      <c r="AW388" s="23"/>
      <c r="AX388" s="23"/>
      <c r="AY388" s="23"/>
      <c r="AZ388" s="23"/>
      <c r="BA388" s="23"/>
      <c r="BB388" s="23"/>
      <c r="BC388" s="23"/>
      <c r="BD388" s="23"/>
      <c r="BE388" s="23"/>
      <c r="BF388" s="23"/>
      <c r="BG388" s="23"/>
      <c r="BH388" s="23"/>
      <c r="BI388" s="23"/>
      <c r="BJ388" s="23"/>
      <c r="BK388" s="23"/>
      <c r="BL388" s="23"/>
    </row>
    <row r="389" ht="15.75" customHeight="1">
      <c r="A389" s="51">
        <v>44665.3688328125</v>
      </c>
      <c r="B389" s="23" t="s">
        <v>9</v>
      </c>
      <c r="C389" s="52" t="s">
        <v>10</v>
      </c>
      <c r="D389" s="53" t="s">
        <v>89</v>
      </c>
      <c r="E389" s="82" t="s">
        <v>12</v>
      </c>
      <c r="F389" s="82" t="s">
        <v>41</v>
      </c>
      <c r="G389" s="121" t="s">
        <v>23</v>
      </c>
      <c r="H389" s="53" t="s">
        <v>16</v>
      </c>
      <c r="I389" s="114" t="s">
        <v>15</v>
      </c>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c r="AU389" s="23"/>
      <c r="AV389" s="23"/>
      <c r="AW389" s="23"/>
      <c r="AX389" s="23"/>
      <c r="AY389" s="23"/>
      <c r="AZ389" s="23"/>
      <c r="BA389" s="23"/>
      <c r="BB389" s="23"/>
      <c r="BC389" s="23"/>
      <c r="BD389" s="23"/>
      <c r="BE389" s="23"/>
      <c r="BF389" s="23"/>
      <c r="BG389" s="23"/>
      <c r="BH389" s="23"/>
      <c r="BI389" s="23"/>
      <c r="BJ389" s="23"/>
      <c r="BK389" s="23"/>
      <c r="BL389" s="23"/>
    </row>
    <row r="390" ht="15.75" customHeight="1">
      <c r="A390" s="51">
        <v>44665.373811805555</v>
      </c>
      <c r="B390" s="23" t="s">
        <v>9</v>
      </c>
      <c r="C390" s="52" t="s">
        <v>10</v>
      </c>
      <c r="D390" s="53" t="s">
        <v>90</v>
      </c>
      <c r="E390" s="83" t="s">
        <v>13</v>
      </c>
      <c r="F390" s="82" t="s">
        <v>41</v>
      </c>
      <c r="G390" s="121" t="s">
        <v>41</v>
      </c>
      <c r="H390" s="53" t="s">
        <v>15</v>
      </c>
      <c r="I390" s="114" t="s">
        <v>16</v>
      </c>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c r="AU390" s="23"/>
      <c r="AV390" s="23"/>
      <c r="AW390" s="23"/>
      <c r="AX390" s="23"/>
      <c r="AY390" s="23"/>
      <c r="AZ390" s="23"/>
      <c r="BA390" s="23"/>
      <c r="BB390" s="23"/>
      <c r="BC390" s="23"/>
      <c r="BD390" s="23"/>
      <c r="BE390" s="23"/>
      <c r="BF390" s="23"/>
      <c r="BG390" s="23"/>
      <c r="BH390" s="23"/>
      <c r="BI390" s="23"/>
      <c r="BJ390" s="23"/>
      <c r="BK390" s="23"/>
      <c r="BL390" s="23"/>
    </row>
    <row r="391" ht="15.75" customHeight="1">
      <c r="A391" s="51">
        <v>44665.4675003125</v>
      </c>
      <c r="B391" s="23" t="s">
        <v>9</v>
      </c>
      <c r="C391" s="52" t="s">
        <v>10</v>
      </c>
      <c r="D391" s="53" t="s">
        <v>40</v>
      </c>
      <c r="E391" s="82" t="s">
        <v>23</v>
      </c>
      <c r="F391" s="82" t="s">
        <v>41</v>
      </c>
      <c r="G391" s="121" t="s">
        <v>41</v>
      </c>
      <c r="H391" s="53" t="s">
        <v>16</v>
      </c>
      <c r="I391" s="114" t="s">
        <v>16</v>
      </c>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c r="AU391" s="23"/>
      <c r="AV391" s="23"/>
      <c r="AW391" s="23"/>
      <c r="AX391" s="23"/>
      <c r="AY391" s="23"/>
      <c r="AZ391" s="23"/>
      <c r="BA391" s="23"/>
      <c r="BB391" s="23"/>
      <c r="BC391" s="23"/>
      <c r="BD391" s="23"/>
      <c r="BE391" s="23"/>
      <c r="BF391" s="23"/>
      <c r="BG391" s="23"/>
      <c r="BH391" s="23"/>
      <c r="BI391" s="23"/>
      <c r="BJ391" s="23"/>
      <c r="BK391" s="23"/>
      <c r="BL391" s="23"/>
    </row>
    <row r="392" ht="15.75" customHeight="1">
      <c r="A392" s="51">
        <v>44665.468974641204</v>
      </c>
      <c r="B392" s="23" t="s">
        <v>9</v>
      </c>
      <c r="C392" s="52" t="s">
        <v>10</v>
      </c>
      <c r="D392" s="53" t="s">
        <v>68</v>
      </c>
      <c r="E392" s="82" t="s">
        <v>34</v>
      </c>
      <c r="F392" s="83" t="s">
        <v>13</v>
      </c>
      <c r="G392" s="84" t="s">
        <v>13</v>
      </c>
      <c r="H392" s="53" t="s">
        <v>15</v>
      </c>
      <c r="I392" s="114" t="s">
        <v>15</v>
      </c>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c r="AU392" s="23"/>
      <c r="AV392" s="23"/>
      <c r="AW392" s="23"/>
      <c r="AX392" s="23"/>
      <c r="AY392" s="23"/>
      <c r="AZ392" s="23"/>
      <c r="BA392" s="23"/>
      <c r="BB392" s="23"/>
      <c r="BC392" s="23"/>
      <c r="BD392" s="23"/>
      <c r="BE392" s="23"/>
      <c r="BF392" s="23"/>
      <c r="BG392" s="23"/>
      <c r="BH392" s="23"/>
      <c r="BI392" s="23"/>
      <c r="BJ392" s="23"/>
      <c r="BK392" s="23"/>
      <c r="BL392" s="23"/>
    </row>
    <row r="393" ht="15.75" customHeight="1">
      <c r="A393" s="51">
        <v>44665.472042719906</v>
      </c>
      <c r="B393" s="23" t="s">
        <v>9</v>
      </c>
      <c r="C393" s="52" t="s">
        <v>10</v>
      </c>
      <c r="D393" s="53" t="s">
        <v>40</v>
      </c>
      <c r="E393" s="83" t="s">
        <v>13</v>
      </c>
      <c r="F393" s="83" t="s">
        <v>13</v>
      </c>
      <c r="G393" s="121" t="s">
        <v>23</v>
      </c>
      <c r="H393" s="53" t="s">
        <v>16</v>
      </c>
      <c r="I393" s="114" t="s">
        <v>16</v>
      </c>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c r="AU393" s="23"/>
      <c r="AV393" s="23"/>
      <c r="AW393" s="23"/>
      <c r="AX393" s="23"/>
      <c r="AY393" s="23"/>
      <c r="AZ393" s="23"/>
      <c r="BA393" s="23"/>
      <c r="BB393" s="23"/>
      <c r="BC393" s="23"/>
      <c r="BD393" s="23"/>
      <c r="BE393" s="23"/>
      <c r="BF393" s="23"/>
      <c r="BG393" s="23"/>
      <c r="BH393" s="23"/>
      <c r="BI393" s="23"/>
      <c r="BJ393" s="23"/>
      <c r="BK393" s="23"/>
      <c r="BL393" s="23"/>
    </row>
    <row r="394" ht="15.75" customHeight="1">
      <c r="A394" s="51">
        <v>44665.60425256944</v>
      </c>
      <c r="B394" s="23" t="s">
        <v>9</v>
      </c>
      <c r="C394" s="52" t="s">
        <v>10</v>
      </c>
      <c r="D394" s="53" t="s">
        <v>30</v>
      </c>
      <c r="E394" s="82" t="s">
        <v>23</v>
      </c>
      <c r="F394" s="82" t="s">
        <v>23</v>
      </c>
      <c r="G394" s="121" t="s">
        <v>23</v>
      </c>
      <c r="H394" s="53" t="s">
        <v>16</v>
      </c>
      <c r="I394" s="114" t="s">
        <v>15</v>
      </c>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c r="AU394" s="23"/>
      <c r="AV394" s="23"/>
      <c r="AW394" s="23"/>
      <c r="AX394" s="23"/>
      <c r="AY394" s="23"/>
      <c r="AZ394" s="23"/>
      <c r="BA394" s="23"/>
      <c r="BB394" s="23"/>
      <c r="BC394" s="23"/>
      <c r="BD394" s="23"/>
      <c r="BE394" s="23"/>
      <c r="BF394" s="23"/>
      <c r="BG394" s="23"/>
      <c r="BH394" s="23"/>
      <c r="BI394" s="23"/>
      <c r="BJ394" s="23"/>
      <c r="BK394" s="23"/>
      <c r="BL394" s="23"/>
    </row>
    <row r="395" ht="15.75" customHeight="1">
      <c r="A395" s="51">
        <v>44665.67889252315</v>
      </c>
      <c r="B395" s="23" t="s">
        <v>9</v>
      </c>
      <c r="C395" s="52" t="s">
        <v>10</v>
      </c>
      <c r="D395" s="53" t="s">
        <v>91</v>
      </c>
      <c r="E395" s="82" t="s">
        <v>12</v>
      </c>
      <c r="F395" s="82" t="s">
        <v>41</v>
      </c>
      <c r="G395" s="121" t="s">
        <v>41</v>
      </c>
      <c r="H395" s="53" t="s">
        <v>24</v>
      </c>
      <c r="I395" s="114" t="s">
        <v>16</v>
      </c>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c r="AU395" s="23"/>
      <c r="AV395" s="23"/>
      <c r="AW395" s="23"/>
      <c r="AX395" s="23"/>
      <c r="AY395" s="23"/>
      <c r="AZ395" s="23"/>
      <c r="BA395" s="23"/>
      <c r="BB395" s="23"/>
      <c r="BC395" s="23"/>
      <c r="BD395" s="23"/>
      <c r="BE395" s="23"/>
      <c r="BF395" s="23"/>
      <c r="BG395" s="23"/>
      <c r="BH395" s="23"/>
      <c r="BI395" s="23"/>
      <c r="BJ395" s="23"/>
      <c r="BK395" s="23"/>
      <c r="BL395" s="23"/>
    </row>
    <row r="396" ht="15.75" customHeight="1">
      <c r="A396" s="51">
        <v>44665.777</v>
      </c>
      <c r="B396" s="23" t="s">
        <v>9</v>
      </c>
      <c r="C396" s="52" t="s">
        <v>10</v>
      </c>
      <c r="D396" s="53" t="s">
        <v>11</v>
      </c>
      <c r="E396" s="83" t="s">
        <v>13</v>
      </c>
      <c r="F396" s="83" t="s">
        <v>13</v>
      </c>
      <c r="G396" s="121" t="s">
        <v>41</v>
      </c>
      <c r="H396" s="53" t="s">
        <v>15</v>
      </c>
      <c r="I396" s="114" t="s">
        <v>16</v>
      </c>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c r="AU396" s="23"/>
      <c r="AV396" s="23"/>
      <c r="AW396" s="23"/>
      <c r="AX396" s="23"/>
      <c r="AY396" s="23"/>
      <c r="AZ396" s="23"/>
      <c r="BA396" s="23"/>
      <c r="BB396" s="23"/>
      <c r="BC396" s="23"/>
      <c r="BD396" s="23"/>
      <c r="BE396" s="23"/>
      <c r="BF396" s="23"/>
      <c r="BG396" s="23"/>
      <c r="BH396" s="23"/>
      <c r="BI396" s="23"/>
      <c r="BJ396" s="23"/>
      <c r="BK396" s="23"/>
      <c r="BL396" s="23"/>
    </row>
    <row r="397" ht="15.75" customHeight="1">
      <c r="A397" s="51">
        <v>44659.73955277778</v>
      </c>
      <c r="B397" s="23" t="s">
        <v>9</v>
      </c>
      <c r="C397" s="52" t="s">
        <v>10</v>
      </c>
      <c r="D397" s="53" t="s">
        <v>30</v>
      </c>
      <c r="E397" s="82" t="s">
        <v>23</v>
      </c>
      <c r="F397" s="83" t="s">
        <v>13</v>
      </c>
      <c r="G397" s="84" t="s">
        <v>13</v>
      </c>
      <c r="H397" s="53" t="s">
        <v>15</v>
      </c>
      <c r="I397" s="114" t="s">
        <v>15</v>
      </c>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row>
    <row r="398" ht="15.75" customHeight="1">
      <c r="A398" s="51">
        <v>44659.73959856482</v>
      </c>
      <c r="B398" s="23" t="s">
        <v>21</v>
      </c>
      <c r="C398" s="52" t="s">
        <v>10</v>
      </c>
      <c r="D398" s="53" t="s">
        <v>11</v>
      </c>
      <c r="E398" s="82" t="s">
        <v>23</v>
      </c>
      <c r="F398" s="82" t="s">
        <v>23</v>
      </c>
      <c r="G398" s="121" t="s">
        <v>41</v>
      </c>
      <c r="H398" s="53" t="s">
        <v>16</v>
      </c>
      <c r="I398" s="114" t="s">
        <v>15</v>
      </c>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row>
    <row r="399" ht="15.75" customHeight="1">
      <c r="A399" s="51">
        <v>44659.739961087966</v>
      </c>
      <c r="B399" s="23" t="s">
        <v>9</v>
      </c>
      <c r="C399" s="52" t="s">
        <v>10</v>
      </c>
      <c r="D399" s="53" t="s">
        <v>30</v>
      </c>
      <c r="E399" s="82" t="s">
        <v>23</v>
      </c>
      <c r="F399" s="82" t="s">
        <v>23</v>
      </c>
      <c r="G399" s="121" t="s">
        <v>41</v>
      </c>
      <c r="H399" s="53" t="s">
        <v>15</v>
      </c>
      <c r="I399" s="114" t="s">
        <v>16</v>
      </c>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c r="AY399" s="23"/>
      <c r="AZ399" s="23"/>
      <c r="BA399" s="23"/>
      <c r="BB399" s="23"/>
      <c r="BC399" s="23"/>
      <c r="BD399" s="23"/>
      <c r="BE399" s="23"/>
      <c r="BF399" s="23"/>
      <c r="BG399" s="23"/>
      <c r="BH399" s="23"/>
      <c r="BI399" s="23"/>
      <c r="BJ399" s="23"/>
      <c r="BK399" s="23"/>
      <c r="BL399" s="23"/>
    </row>
    <row r="400" ht="15.75" customHeight="1">
      <c r="A400" s="51">
        <v>44659.74618689815</v>
      </c>
      <c r="B400" s="23" t="s">
        <v>9</v>
      </c>
      <c r="C400" s="52" t="s">
        <v>10</v>
      </c>
      <c r="D400" s="53" t="s">
        <v>30</v>
      </c>
      <c r="E400" s="82" t="s">
        <v>23</v>
      </c>
      <c r="F400" s="82" t="s">
        <v>41</v>
      </c>
      <c r="G400" s="121" t="s">
        <v>41</v>
      </c>
      <c r="H400" s="53" t="s">
        <v>15</v>
      </c>
      <c r="I400" s="114" t="s">
        <v>16</v>
      </c>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c r="AU400" s="23"/>
      <c r="AV400" s="23"/>
      <c r="AW400" s="23"/>
      <c r="AX400" s="23"/>
      <c r="AY400" s="23"/>
      <c r="AZ400" s="23"/>
      <c r="BA400" s="23"/>
      <c r="BB400" s="23"/>
      <c r="BC400" s="23"/>
      <c r="BD400" s="23"/>
      <c r="BE400" s="23"/>
      <c r="BF400" s="23"/>
      <c r="BG400" s="23"/>
      <c r="BH400" s="23"/>
      <c r="BI400" s="23"/>
      <c r="BJ400" s="23"/>
      <c r="BK400" s="23"/>
      <c r="BL400" s="23"/>
    </row>
    <row r="401" ht="15.75" customHeight="1">
      <c r="A401" s="51">
        <v>44659.758543564814</v>
      </c>
      <c r="B401" s="23" t="s">
        <v>9</v>
      </c>
      <c r="C401" s="52" t="s">
        <v>10</v>
      </c>
      <c r="D401" s="53" t="s">
        <v>30</v>
      </c>
      <c r="E401" s="82" t="s">
        <v>23</v>
      </c>
      <c r="F401" s="83" t="s">
        <v>31</v>
      </c>
      <c r="G401" s="84" t="s">
        <v>13</v>
      </c>
      <c r="H401" s="53" t="s">
        <v>15</v>
      </c>
      <c r="I401" s="114" t="s">
        <v>15</v>
      </c>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c r="AU401" s="23"/>
      <c r="AV401" s="23"/>
      <c r="AW401" s="23"/>
      <c r="AX401" s="23"/>
      <c r="AY401" s="23"/>
      <c r="AZ401" s="23"/>
      <c r="BA401" s="23"/>
      <c r="BB401" s="23"/>
      <c r="BC401" s="23"/>
      <c r="BD401" s="23"/>
      <c r="BE401" s="23"/>
      <c r="BF401" s="23"/>
      <c r="BG401" s="23"/>
      <c r="BH401" s="23"/>
      <c r="BI401" s="23"/>
      <c r="BJ401" s="23"/>
      <c r="BK401" s="23"/>
      <c r="BL401" s="23"/>
    </row>
    <row r="402" ht="15.75" customHeight="1">
      <c r="A402" s="51">
        <v>44659.79669315972</v>
      </c>
      <c r="B402" s="23" t="s">
        <v>21</v>
      </c>
      <c r="C402" s="52" t="s">
        <v>10</v>
      </c>
      <c r="D402" s="53" t="s">
        <v>30</v>
      </c>
      <c r="E402" s="83" t="s">
        <v>31</v>
      </c>
      <c r="F402" s="83" t="s">
        <v>31</v>
      </c>
      <c r="G402" s="84" t="s">
        <v>31</v>
      </c>
      <c r="H402" s="53" t="s">
        <v>15</v>
      </c>
      <c r="I402" s="114" t="s">
        <v>16</v>
      </c>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c r="AU402" s="23"/>
      <c r="AV402" s="23"/>
      <c r="AW402" s="23"/>
      <c r="AX402" s="23"/>
      <c r="AY402" s="23"/>
      <c r="AZ402" s="23"/>
      <c r="BA402" s="23"/>
      <c r="BB402" s="23"/>
      <c r="BC402" s="23"/>
      <c r="BD402" s="23"/>
      <c r="BE402" s="23"/>
      <c r="BF402" s="23"/>
      <c r="BG402" s="23"/>
      <c r="BH402" s="23"/>
      <c r="BI402" s="23"/>
      <c r="BJ402" s="23"/>
      <c r="BK402" s="23"/>
      <c r="BL402" s="23"/>
    </row>
    <row r="403" ht="15.75" customHeight="1">
      <c r="A403" s="51">
        <v>44663.3998690625</v>
      </c>
      <c r="B403" s="23" t="s">
        <v>21</v>
      </c>
      <c r="C403" s="52" t="s">
        <v>10</v>
      </c>
      <c r="D403" s="53" t="s">
        <v>68</v>
      </c>
      <c r="E403" s="82" t="s">
        <v>34</v>
      </c>
      <c r="F403" s="82" t="s">
        <v>41</v>
      </c>
      <c r="G403" s="84" t="s">
        <v>13</v>
      </c>
      <c r="H403" s="53" t="s">
        <v>15</v>
      </c>
      <c r="I403" s="114" t="s">
        <v>15</v>
      </c>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c r="AU403" s="23"/>
      <c r="AV403" s="23"/>
      <c r="AW403" s="23"/>
      <c r="AX403" s="23"/>
      <c r="AY403" s="23"/>
      <c r="AZ403" s="23"/>
      <c r="BA403" s="23"/>
      <c r="BB403" s="23"/>
      <c r="BC403" s="23"/>
      <c r="BD403" s="23"/>
      <c r="BE403" s="23"/>
      <c r="BF403" s="23"/>
      <c r="BG403" s="23"/>
      <c r="BH403" s="23"/>
      <c r="BI403" s="23"/>
      <c r="BJ403" s="23"/>
      <c r="BK403" s="23"/>
      <c r="BL403" s="23"/>
    </row>
    <row r="404" ht="15.75" customHeight="1">
      <c r="A404" s="51">
        <v>44663.587196319444</v>
      </c>
      <c r="B404" s="23" t="s">
        <v>21</v>
      </c>
      <c r="C404" s="52" t="s">
        <v>10</v>
      </c>
      <c r="D404" s="53" t="s">
        <v>30</v>
      </c>
      <c r="E404" s="83" t="s">
        <v>31</v>
      </c>
      <c r="F404" s="83" t="s">
        <v>13</v>
      </c>
      <c r="G404" s="121" t="s">
        <v>41</v>
      </c>
      <c r="H404" s="53" t="s">
        <v>16</v>
      </c>
      <c r="I404" s="114" t="s">
        <v>16</v>
      </c>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c r="AU404" s="23"/>
      <c r="AV404" s="23"/>
      <c r="AW404" s="23"/>
      <c r="AX404" s="23"/>
      <c r="AY404" s="23"/>
      <c r="AZ404" s="23"/>
      <c r="BA404" s="23"/>
      <c r="BB404" s="23"/>
      <c r="BC404" s="23"/>
      <c r="BD404" s="23"/>
      <c r="BE404" s="23"/>
      <c r="BF404" s="23"/>
      <c r="BG404" s="23"/>
      <c r="BH404" s="23"/>
      <c r="BI404" s="23"/>
      <c r="BJ404" s="23"/>
      <c r="BK404" s="23"/>
      <c r="BL404" s="23"/>
    </row>
    <row r="405" ht="15.75" customHeight="1">
      <c r="A405" s="51">
        <v>44663.60044483797</v>
      </c>
      <c r="B405" s="23" t="s">
        <v>9</v>
      </c>
      <c r="C405" s="52" t="s">
        <v>10</v>
      </c>
      <c r="D405" s="53" t="s">
        <v>30</v>
      </c>
      <c r="E405" s="82" t="s">
        <v>23</v>
      </c>
      <c r="F405" s="82" t="s">
        <v>41</v>
      </c>
      <c r="G405" s="84" t="s">
        <v>13</v>
      </c>
      <c r="H405" s="53" t="s">
        <v>15</v>
      </c>
      <c r="I405" s="114" t="s">
        <v>15</v>
      </c>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c r="AU405" s="23"/>
      <c r="AV405" s="23"/>
      <c r="AW405" s="23"/>
      <c r="AX405" s="23"/>
      <c r="AY405" s="23"/>
      <c r="AZ405" s="23"/>
      <c r="BA405" s="23"/>
      <c r="BB405" s="23"/>
      <c r="BC405" s="23"/>
      <c r="BD405" s="23"/>
      <c r="BE405" s="23"/>
      <c r="BF405" s="23"/>
      <c r="BG405" s="23"/>
      <c r="BH405" s="23"/>
      <c r="BI405" s="23"/>
      <c r="BJ405" s="23"/>
      <c r="BK405" s="23"/>
      <c r="BL405" s="23"/>
    </row>
    <row r="406" ht="15.75" customHeight="1">
      <c r="A406" s="51">
        <v>44663.628489780094</v>
      </c>
      <c r="B406" s="23" t="s">
        <v>9</v>
      </c>
      <c r="C406" s="52" t="s">
        <v>10</v>
      </c>
      <c r="D406" s="53" t="s">
        <v>30</v>
      </c>
      <c r="E406" s="82" t="s">
        <v>23</v>
      </c>
      <c r="F406" s="82" t="s">
        <v>14</v>
      </c>
      <c r="G406" s="121" t="s">
        <v>41</v>
      </c>
      <c r="H406" s="53" t="s">
        <v>15</v>
      </c>
      <c r="I406" s="114" t="s">
        <v>16</v>
      </c>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c r="AU406" s="23"/>
      <c r="AV406" s="23"/>
      <c r="AW406" s="23"/>
      <c r="AX406" s="23"/>
      <c r="AY406" s="23"/>
      <c r="AZ406" s="23"/>
      <c r="BA406" s="23"/>
      <c r="BB406" s="23"/>
      <c r="BC406" s="23"/>
      <c r="BD406" s="23"/>
      <c r="BE406" s="23"/>
      <c r="BF406" s="23"/>
      <c r="BG406" s="23"/>
      <c r="BH406" s="23"/>
      <c r="BI406" s="23"/>
      <c r="BJ406" s="23"/>
      <c r="BK406" s="23"/>
      <c r="BL406" s="23"/>
    </row>
    <row r="407" ht="15.75" customHeight="1">
      <c r="A407" s="51">
        <v>44663.85704782407</v>
      </c>
      <c r="B407" s="23" t="s">
        <v>21</v>
      </c>
      <c r="C407" s="52" t="s">
        <v>10</v>
      </c>
      <c r="D407" s="53" t="s">
        <v>30</v>
      </c>
      <c r="E407" s="82" t="s">
        <v>34</v>
      </c>
      <c r="F407" s="82" t="s">
        <v>41</v>
      </c>
      <c r="G407" s="121" t="s">
        <v>41</v>
      </c>
      <c r="H407" s="53" t="s">
        <v>15</v>
      </c>
      <c r="I407" s="114" t="s">
        <v>15</v>
      </c>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c r="AU407" s="23"/>
      <c r="AV407" s="23"/>
      <c r="AW407" s="23"/>
      <c r="AX407" s="23"/>
      <c r="AY407" s="23"/>
      <c r="AZ407" s="23"/>
      <c r="BA407" s="23"/>
      <c r="BB407" s="23"/>
      <c r="BC407" s="23"/>
      <c r="BD407" s="23"/>
      <c r="BE407" s="23"/>
      <c r="BF407" s="23"/>
      <c r="BG407" s="23"/>
      <c r="BH407" s="23"/>
      <c r="BI407" s="23"/>
      <c r="BJ407" s="23"/>
      <c r="BK407" s="23"/>
      <c r="BL407" s="23"/>
    </row>
    <row r="408" ht="15.75" customHeight="1">
      <c r="A408" s="51">
        <v>44664.3787128588</v>
      </c>
      <c r="B408" s="23" t="s">
        <v>21</v>
      </c>
      <c r="C408" s="52" t="s">
        <v>10</v>
      </c>
      <c r="D408" s="53" t="s">
        <v>30</v>
      </c>
      <c r="E408" s="83" t="s">
        <v>31</v>
      </c>
      <c r="F408" s="83" t="s">
        <v>13</v>
      </c>
      <c r="G408" s="121" t="s">
        <v>14</v>
      </c>
      <c r="H408" s="53" t="s">
        <v>24</v>
      </c>
      <c r="I408" s="114" t="s">
        <v>15</v>
      </c>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c r="AU408" s="23"/>
      <c r="AV408" s="23"/>
      <c r="AW408" s="23"/>
      <c r="AX408" s="23"/>
      <c r="AY408" s="23"/>
      <c r="AZ408" s="23"/>
      <c r="BA408" s="23"/>
      <c r="BB408" s="23"/>
      <c r="BC408" s="23"/>
      <c r="BD408" s="23"/>
      <c r="BE408" s="23"/>
      <c r="BF408" s="23"/>
      <c r="BG408" s="23"/>
      <c r="BH408" s="23"/>
      <c r="BI408" s="23"/>
      <c r="BJ408" s="23"/>
      <c r="BK408" s="23"/>
      <c r="BL408" s="23"/>
    </row>
    <row r="409" ht="15.75" customHeight="1">
      <c r="A409" s="51">
        <v>44664.379521863426</v>
      </c>
      <c r="B409" s="23" t="s">
        <v>21</v>
      </c>
      <c r="C409" s="52" t="s">
        <v>10</v>
      </c>
      <c r="D409" s="53" t="s">
        <v>30</v>
      </c>
      <c r="E409" s="82" t="s">
        <v>23</v>
      </c>
      <c r="F409" s="82" t="s">
        <v>23</v>
      </c>
      <c r="G409" s="121" t="s">
        <v>23</v>
      </c>
      <c r="H409" s="53" t="s">
        <v>15</v>
      </c>
      <c r="I409" s="114" t="s">
        <v>15</v>
      </c>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c r="AU409" s="23"/>
      <c r="AV409" s="23"/>
      <c r="AW409" s="23"/>
      <c r="AX409" s="23"/>
      <c r="AY409" s="23"/>
      <c r="AZ409" s="23"/>
      <c r="BA409" s="23"/>
      <c r="BB409" s="23"/>
      <c r="BC409" s="23"/>
      <c r="BD409" s="23"/>
      <c r="BE409" s="23"/>
      <c r="BF409" s="23"/>
      <c r="BG409" s="23"/>
      <c r="BH409" s="23"/>
      <c r="BI409" s="23"/>
      <c r="BJ409" s="23"/>
      <c r="BK409" s="23"/>
      <c r="BL409" s="23"/>
    </row>
    <row r="410" ht="15.75" customHeight="1">
      <c r="A410" s="51">
        <v>44664.380603935184</v>
      </c>
      <c r="B410" s="23" t="s">
        <v>21</v>
      </c>
      <c r="C410" s="52" t="s">
        <v>10</v>
      </c>
      <c r="D410" s="53" t="s">
        <v>30</v>
      </c>
      <c r="E410" s="83" t="s">
        <v>31</v>
      </c>
      <c r="F410" s="83" t="s">
        <v>13</v>
      </c>
      <c r="G410" s="84" t="s">
        <v>13</v>
      </c>
      <c r="H410" s="53" t="s">
        <v>15</v>
      </c>
      <c r="I410" s="114" t="s">
        <v>16</v>
      </c>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c r="AU410" s="23"/>
      <c r="AV410" s="23"/>
      <c r="AW410" s="23"/>
      <c r="AX410" s="23"/>
      <c r="AY410" s="23"/>
      <c r="AZ410" s="23"/>
      <c r="BA410" s="23"/>
      <c r="BB410" s="23"/>
      <c r="BC410" s="23"/>
      <c r="BD410" s="23"/>
      <c r="BE410" s="23"/>
      <c r="BF410" s="23"/>
      <c r="BG410" s="23"/>
      <c r="BH410" s="23"/>
      <c r="BI410" s="23"/>
      <c r="BJ410" s="23"/>
      <c r="BK410" s="23"/>
      <c r="BL410" s="23"/>
    </row>
    <row r="411" ht="15.75" customHeight="1">
      <c r="A411" s="51">
        <v>44664.38132206019</v>
      </c>
      <c r="B411" s="23" t="s">
        <v>21</v>
      </c>
      <c r="C411" s="52" t="s">
        <v>10</v>
      </c>
      <c r="D411" s="53" t="s">
        <v>30</v>
      </c>
      <c r="E411" s="82" t="s">
        <v>34</v>
      </c>
      <c r="F411" s="82" t="s">
        <v>41</v>
      </c>
      <c r="G411" s="121" t="s">
        <v>41</v>
      </c>
      <c r="H411" s="53" t="s">
        <v>16</v>
      </c>
      <c r="I411" s="114" t="s">
        <v>16</v>
      </c>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c r="AU411" s="23"/>
      <c r="AV411" s="23"/>
      <c r="AW411" s="23"/>
      <c r="AX411" s="23"/>
      <c r="AY411" s="23"/>
      <c r="AZ411" s="23"/>
      <c r="BA411" s="23"/>
      <c r="BB411" s="23"/>
      <c r="BC411" s="23"/>
      <c r="BD411" s="23"/>
      <c r="BE411" s="23"/>
      <c r="BF411" s="23"/>
      <c r="BG411" s="23"/>
      <c r="BH411" s="23"/>
      <c r="BI411" s="23"/>
      <c r="BJ411" s="23"/>
      <c r="BK411" s="23"/>
      <c r="BL411" s="23"/>
    </row>
    <row r="412" ht="15.75" customHeight="1">
      <c r="A412" s="51">
        <v>44664.38159888889</v>
      </c>
      <c r="B412" s="23" t="s">
        <v>21</v>
      </c>
      <c r="C412" s="52" t="s">
        <v>10</v>
      </c>
      <c r="D412" s="53" t="s">
        <v>11</v>
      </c>
      <c r="E412" s="82" t="s">
        <v>34</v>
      </c>
      <c r="F412" s="82" t="s">
        <v>41</v>
      </c>
      <c r="G412" s="121" t="s">
        <v>41</v>
      </c>
      <c r="H412" s="53" t="s">
        <v>16</v>
      </c>
      <c r="I412" s="114" t="s">
        <v>15</v>
      </c>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c r="AU412" s="23"/>
      <c r="AV412" s="23"/>
      <c r="AW412" s="23"/>
      <c r="AX412" s="23"/>
      <c r="AY412" s="23"/>
      <c r="AZ412" s="23"/>
      <c r="BA412" s="23"/>
      <c r="BB412" s="23"/>
      <c r="BC412" s="23"/>
      <c r="BD412" s="23"/>
      <c r="BE412" s="23"/>
      <c r="BF412" s="23"/>
      <c r="BG412" s="23"/>
      <c r="BH412" s="23"/>
      <c r="BI412" s="23"/>
      <c r="BJ412" s="23"/>
      <c r="BK412" s="23"/>
      <c r="BL412" s="23"/>
    </row>
    <row r="413" ht="15.75" customHeight="1">
      <c r="A413" s="51">
        <v>44664.382020868055</v>
      </c>
      <c r="B413" s="23" t="s">
        <v>21</v>
      </c>
      <c r="C413" s="52" t="s">
        <v>10</v>
      </c>
      <c r="D413" s="53" t="s">
        <v>44</v>
      </c>
      <c r="E413" s="82" t="s">
        <v>23</v>
      </c>
      <c r="F413" s="83" t="s">
        <v>13</v>
      </c>
      <c r="G413" s="84" t="s">
        <v>13</v>
      </c>
      <c r="H413" s="53" t="s">
        <v>24</v>
      </c>
      <c r="I413" s="114" t="s">
        <v>15</v>
      </c>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c r="AU413" s="23"/>
      <c r="AV413" s="23"/>
      <c r="AW413" s="23"/>
      <c r="AX413" s="23"/>
      <c r="AY413" s="23"/>
      <c r="AZ413" s="23"/>
      <c r="BA413" s="23"/>
      <c r="BB413" s="23"/>
      <c r="BC413" s="23"/>
      <c r="BD413" s="23"/>
      <c r="BE413" s="23"/>
      <c r="BF413" s="23"/>
      <c r="BG413" s="23"/>
      <c r="BH413" s="23"/>
      <c r="BI413" s="23"/>
      <c r="BJ413" s="23"/>
      <c r="BK413" s="23"/>
      <c r="BL413" s="23"/>
    </row>
    <row r="414" ht="15.75" customHeight="1">
      <c r="A414" s="51">
        <v>44664.531655914354</v>
      </c>
      <c r="B414" s="23" t="s">
        <v>9</v>
      </c>
      <c r="C414" s="52" t="s">
        <v>10</v>
      </c>
      <c r="D414" s="53" t="s">
        <v>11</v>
      </c>
      <c r="E414" s="82" t="s">
        <v>34</v>
      </c>
      <c r="F414" s="82" t="s">
        <v>41</v>
      </c>
      <c r="G414" s="121" t="s">
        <v>14</v>
      </c>
      <c r="H414" s="53" t="s">
        <v>15</v>
      </c>
      <c r="I414" s="114" t="s">
        <v>15</v>
      </c>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c r="AU414" s="23"/>
      <c r="AV414" s="23"/>
      <c r="AW414" s="23"/>
      <c r="AX414" s="23"/>
      <c r="AY414" s="23"/>
      <c r="AZ414" s="23"/>
      <c r="BA414" s="23"/>
      <c r="BB414" s="23"/>
      <c r="BC414" s="23"/>
      <c r="BD414" s="23"/>
      <c r="BE414" s="23"/>
      <c r="BF414" s="23"/>
      <c r="BG414" s="23"/>
      <c r="BH414" s="23"/>
      <c r="BI414" s="23"/>
      <c r="BJ414" s="23"/>
      <c r="BK414" s="23"/>
      <c r="BL414" s="23"/>
    </row>
    <row r="415" ht="15.75" customHeight="1">
      <c r="A415" s="51">
        <v>44664.53167394676</v>
      </c>
      <c r="B415" s="23" t="s">
        <v>9</v>
      </c>
      <c r="C415" s="52" t="s">
        <v>10</v>
      </c>
      <c r="D415" s="53" t="s">
        <v>11</v>
      </c>
      <c r="E415" s="82" t="s">
        <v>34</v>
      </c>
      <c r="F415" s="82" t="s">
        <v>14</v>
      </c>
      <c r="G415" s="121" t="s">
        <v>23</v>
      </c>
      <c r="H415" s="53" t="s">
        <v>16</v>
      </c>
      <c r="I415" s="114" t="s">
        <v>16</v>
      </c>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c r="AU415" s="23"/>
      <c r="AV415" s="23"/>
      <c r="AW415" s="23"/>
      <c r="AX415" s="23"/>
      <c r="AY415" s="23"/>
      <c r="AZ415" s="23"/>
      <c r="BA415" s="23"/>
      <c r="BB415" s="23"/>
      <c r="BC415" s="23"/>
      <c r="BD415" s="23"/>
      <c r="BE415" s="23"/>
      <c r="BF415" s="23"/>
      <c r="BG415" s="23"/>
      <c r="BH415" s="23"/>
      <c r="BI415" s="23"/>
      <c r="BJ415" s="23"/>
      <c r="BK415" s="23"/>
      <c r="BL415" s="23"/>
    </row>
    <row r="416" ht="15.75" customHeight="1">
      <c r="A416" s="51">
        <v>44664.53241295139</v>
      </c>
      <c r="B416" s="23" t="s">
        <v>21</v>
      </c>
      <c r="C416" s="52" t="s">
        <v>10</v>
      </c>
      <c r="D416" s="53" t="s">
        <v>30</v>
      </c>
      <c r="E416" s="83" t="s">
        <v>31</v>
      </c>
      <c r="F416" s="82" t="s">
        <v>23</v>
      </c>
      <c r="G416" s="84" t="s">
        <v>31</v>
      </c>
      <c r="H416" s="53" t="s">
        <v>16</v>
      </c>
      <c r="I416" s="114" t="s">
        <v>16</v>
      </c>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c r="AU416" s="23"/>
      <c r="AV416" s="23"/>
      <c r="AW416" s="23"/>
      <c r="AX416" s="23"/>
      <c r="AY416" s="23"/>
      <c r="AZ416" s="23"/>
      <c r="BA416" s="23"/>
      <c r="BB416" s="23"/>
      <c r="BC416" s="23"/>
      <c r="BD416" s="23"/>
      <c r="BE416" s="23"/>
      <c r="BF416" s="23"/>
      <c r="BG416" s="23"/>
      <c r="BH416" s="23"/>
      <c r="BI416" s="23"/>
      <c r="BJ416" s="23"/>
      <c r="BK416" s="23"/>
      <c r="BL416" s="23"/>
    </row>
    <row r="417" ht="15.75" customHeight="1">
      <c r="A417" s="51">
        <v>44664.53272516203</v>
      </c>
      <c r="B417" s="23" t="s">
        <v>21</v>
      </c>
      <c r="C417" s="52" t="s">
        <v>10</v>
      </c>
      <c r="D417" s="53" t="s">
        <v>11</v>
      </c>
      <c r="E417" s="83" t="s">
        <v>31</v>
      </c>
      <c r="F417" s="82" t="s">
        <v>23</v>
      </c>
      <c r="G417" s="121" t="s">
        <v>14</v>
      </c>
      <c r="H417" s="53" t="s">
        <v>16</v>
      </c>
      <c r="I417" s="114" t="s">
        <v>15</v>
      </c>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row>
    <row r="418" ht="15.75" customHeight="1">
      <c r="A418" s="51">
        <v>44664.532771087965</v>
      </c>
      <c r="B418" s="23" t="s">
        <v>21</v>
      </c>
      <c r="C418" s="52" t="s">
        <v>10</v>
      </c>
      <c r="D418" s="53" t="s">
        <v>11</v>
      </c>
      <c r="E418" s="83" t="s">
        <v>31</v>
      </c>
      <c r="F418" s="83" t="s">
        <v>13</v>
      </c>
      <c r="G418" s="84" t="s">
        <v>31</v>
      </c>
      <c r="H418" s="53" t="s">
        <v>15</v>
      </c>
      <c r="I418" s="114" t="s">
        <v>15</v>
      </c>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row>
    <row r="419" ht="15.75" customHeight="1">
      <c r="A419" s="51">
        <v>44664.53293862268</v>
      </c>
      <c r="B419" s="23" t="s">
        <v>21</v>
      </c>
      <c r="C419" s="52" t="s">
        <v>10</v>
      </c>
      <c r="D419" s="53" t="s">
        <v>30</v>
      </c>
      <c r="E419" s="83" t="s">
        <v>31</v>
      </c>
      <c r="F419" s="82" t="s">
        <v>41</v>
      </c>
      <c r="G419" s="121" t="s">
        <v>41</v>
      </c>
      <c r="H419" s="53" t="s">
        <v>16</v>
      </c>
      <c r="I419" s="114" t="s">
        <v>16</v>
      </c>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row>
    <row r="420" ht="15.75" customHeight="1">
      <c r="A420" s="51">
        <v>44664.53294822917</v>
      </c>
      <c r="B420" s="23" t="s">
        <v>21</v>
      </c>
      <c r="C420" s="52" t="s">
        <v>10</v>
      </c>
      <c r="D420" s="53" t="s">
        <v>30</v>
      </c>
      <c r="E420" s="82" t="s">
        <v>23</v>
      </c>
      <c r="F420" s="82" t="s">
        <v>41</v>
      </c>
      <c r="G420" s="84" t="s">
        <v>13</v>
      </c>
      <c r="H420" s="53" t="s">
        <v>15</v>
      </c>
      <c r="I420" s="114" t="s">
        <v>15</v>
      </c>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row>
    <row r="421" ht="15.75" customHeight="1">
      <c r="A421" s="51">
        <v>44664.53296822916</v>
      </c>
      <c r="B421" s="23" t="s">
        <v>21</v>
      </c>
      <c r="C421" s="52" t="s">
        <v>10</v>
      </c>
      <c r="D421" s="53" t="s">
        <v>11</v>
      </c>
      <c r="E421" s="82" t="s">
        <v>12</v>
      </c>
      <c r="F421" s="82" t="s">
        <v>23</v>
      </c>
      <c r="G421" s="121" t="s">
        <v>14</v>
      </c>
      <c r="H421" s="53" t="s">
        <v>16</v>
      </c>
      <c r="I421" s="114" t="s">
        <v>15</v>
      </c>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row>
    <row r="422" ht="15.75" customHeight="1">
      <c r="A422" s="51">
        <v>44664.533035162036</v>
      </c>
      <c r="B422" s="23" t="s">
        <v>21</v>
      </c>
      <c r="C422" s="52" t="s">
        <v>10</v>
      </c>
      <c r="D422" s="53" t="s">
        <v>30</v>
      </c>
      <c r="E422" s="82" t="s">
        <v>34</v>
      </c>
      <c r="F422" s="82" t="s">
        <v>41</v>
      </c>
      <c r="G422" s="84" t="s">
        <v>13</v>
      </c>
      <c r="H422" s="53" t="s">
        <v>16</v>
      </c>
      <c r="I422" s="114" t="s">
        <v>16</v>
      </c>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row>
    <row r="423" ht="15.75" customHeight="1">
      <c r="A423" s="51">
        <v>44664.53340208333</v>
      </c>
      <c r="B423" s="23" t="s">
        <v>21</v>
      </c>
      <c r="C423" s="52" t="s">
        <v>10</v>
      </c>
      <c r="D423" s="53" t="s">
        <v>30</v>
      </c>
      <c r="E423" s="83" t="s">
        <v>31</v>
      </c>
      <c r="F423" s="82" t="s">
        <v>41</v>
      </c>
      <c r="G423" s="121" t="s">
        <v>14</v>
      </c>
      <c r="H423" s="53" t="s">
        <v>15</v>
      </c>
      <c r="I423" s="114" t="s">
        <v>16</v>
      </c>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row>
    <row r="424" ht="15.75" customHeight="1">
      <c r="A424" s="51">
        <v>44664.533501655096</v>
      </c>
      <c r="B424" s="23" t="s">
        <v>21</v>
      </c>
      <c r="C424" s="52" t="s">
        <v>10</v>
      </c>
      <c r="D424" s="53" t="s">
        <v>30</v>
      </c>
      <c r="E424" s="83" t="s">
        <v>31</v>
      </c>
      <c r="F424" s="82" t="s">
        <v>41</v>
      </c>
      <c r="G424" s="121" t="s">
        <v>23</v>
      </c>
      <c r="H424" s="53" t="s">
        <v>16</v>
      </c>
      <c r="I424" s="114" t="s">
        <v>16</v>
      </c>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row>
    <row r="425" ht="15.75" customHeight="1">
      <c r="A425" s="51">
        <v>44664.53364097222</v>
      </c>
      <c r="B425" s="23" t="s">
        <v>21</v>
      </c>
      <c r="C425" s="52" t="s">
        <v>10</v>
      </c>
      <c r="D425" s="53" t="s">
        <v>92</v>
      </c>
      <c r="E425" s="82" t="s">
        <v>12</v>
      </c>
      <c r="F425" s="83" t="s">
        <v>13</v>
      </c>
      <c r="G425" s="121" t="s">
        <v>41</v>
      </c>
      <c r="H425" s="53" t="s">
        <v>16</v>
      </c>
      <c r="I425" s="114" t="s">
        <v>15</v>
      </c>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row>
    <row r="426" ht="15.75" customHeight="1">
      <c r="A426" s="51">
        <v>44664.53366511574</v>
      </c>
      <c r="B426" s="23" t="s">
        <v>21</v>
      </c>
      <c r="C426" s="52" t="s">
        <v>10</v>
      </c>
      <c r="D426" s="53" t="s">
        <v>30</v>
      </c>
      <c r="E426" s="83" t="s">
        <v>31</v>
      </c>
      <c r="F426" s="82" t="s">
        <v>14</v>
      </c>
      <c r="G426" s="84" t="s">
        <v>13</v>
      </c>
      <c r="H426" s="53" t="s">
        <v>24</v>
      </c>
      <c r="I426" s="114" t="s">
        <v>16</v>
      </c>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row>
    <row r="427" ht="15.75" customHeight="1">
      <c r="A427" s="51">
        <v>44664.533735069446</v>
      </c>
      <c r="B427" s="23" t="s">
        <v>21</v>
      </c>
      <c r="C427" s="52" t="s">
        <v>10</v>
      </c>
      <c r="D427" s="53" t="s">
        <v>30</v>
      </c>
      <c r="E427" s="83" t="s">
        <v>31</v>
      </c>
      <c r="F427" s="83" t="s">
        <v>31</v>
      </c>
      <c r="G427" s="84" t="s">
        <v>13</v>
      </c>
      <c r="H427" s="53" t="s">
        <v>15</v>
      </c>
      <c r="I427" s="114" t="s">
        <v>15</v>
      </c>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row>
    <row r="428" ht="15.75" customHeight="1">
      <c r="A428" s="51">
        <v>44664.53389910879</v>
      </c>
      <c r="B428" s="23" t="s">
        <v>21</v>
      </c>
      <c r="C428" s="52" t="s">
        <v>10</v>
      </c>
      <c r="D428" s="53" t="s">
        <v>30</v>
      </c>
      <c r="E428" s="83" t="s">
        <v>31</v>
      </c>
      <c r="F428" s="82" t="s">
        <v>23</v>
      </c>
      <c r="G428" s="121" t="s">
        <v>41</v>
      </c>
      <c r="H428" s="53" t="s">
        <v>16</v>
      </c>
      <c r="I428" s="114" t="s">
        <v>15</v>
      </c>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row>
    <row r="429" ht="15.75" customHeight="1">
      <c r="A429" s="51">
        <v>44664.535304641206</v>
      </c>
      <c r="B429" s="23" t="s">
        <v>21</v>
      </c>
      <c r="C429" s="52" t="s">
        <v>10</v>
      </c>
      <c r="D429" s="53" t="s">
        <v>11</v>
      </c>
      <c r="E429" s="82" t="s">
        <v>12</v>
      </c>
      <c r="F429" s="83" t="s">
        <v>13</v>
      </c>
      <c r="G429" s="121" t="s">
        <v>14</v>
      </c>
      <c r="H429" s="53" t="s">
        <v>24</v>
      </c>
      <c r="I429" s="114" t="s">
        <v>15</v>
      </c>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row>
    <row r="430" ht="15.75" customHeight="1">
      <c r="A430" s="51">
        <v>44664.535348391204</v>
      </c>
      <c r="B430" s="23" t="s">
        <v>21</v>
      </c>
      <c r="C430" s="52" t="s">
        <v>10</v>
      </c>
      <c r="D430" s="53" t="s">
        <v>30</v>
      </c>
      <c r="E430" s="83" t="s">
        <v>31</v>
      </c>
      <c r="F430" s="82" t="s">
        <v>41</v>
      </c>
      <c r="G430" s="121" t="s">
        <v>14</v>
      </c>
      <c r="H430" s="53" t="s">
        <v>16</v>
      </c>
      <c r="I430" s="114" t="s">
        <v>15</v>
      </c>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c r="AU430" s="23"/>
      <c r="AV430" s="23"/>
      <c r="AW430" s="23"/>
      <c r="AX430" s="23"/>
      <c r="AY430" s="23"/>
      <c r="AZ430" s="23"/>
      <c r="BA430" s="23"/>
      <c r="BB430" s="23"/>
      <c r="BC430" s="23"/>
      <c r="BD430" s="23"/>
      <c r="BE430" s="23"/>
      <c r="BF430" s="23"/>
      <c r="BG430" s="23"/>
      <c r="BH430" s="23"/>
      <c r="BI430" s="23"/>
      <c r="BJ430" s="23"/>
      <c r="BK430" s="23"/>
      <c r="BL430" s="23"/>
    </row>
    <row r="431" ht="15.75" customHeight="1">
      <c r="A431" s="51">
        <v>44664.53767100694</v>
      </c>
      <c r="B431" s="23" t="s">
        <v>9</v>
      </c>
      <c r="C431" s="52" t="s">
        <v>10</v>
      </c>
      <c r="D431" s="53" t="s">
        <v>11</v>
      </c>
      <c r="E431" s="82" t="s">
        <v>23</v>
      </c>
      <c r="F431" s="82" t="s">
        <v>23</v>
      </c>
      <c r="G431" s="121" t="s">
        <v>23</v>
      </c>
      <c r="H431" s="53" t="s">
        <v>24</v>
      </c>
      <c r="I431" s="114" t="s">
        <v>16</v>
      </c>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c r="AU431" s="23"/>
      <c r="AV431" s="23"/>
      <c r="AW431" s="23"/>
      <c r="AX431" s="23"/>
      <c r="AY431" s="23"/>
      <c r="AZ431" s="23"/>
      <c r="BA431" s="23"/>
      <c r="BB431" s="23"/>
      <c r="BC431" s="23"/>
      <c r="BD431" s="23"/>
      <c r="BE431" s="23"/>
      <c r="BF431" s="23"/>
      <c r="BG431" s="23"/>
      <c r="BH431" s="23"/>
      <c r="BI431" s="23"/>
      <c r="BJ431" s="23"/>
      <c r="BK431" s="23"/>
      <c r="BL431" s="23"/>
    </row>
    <row r="432" ht="15.75" customHeight="1">
      <c r="A432" s="51">
        <v>44664.54223678241</v>
      </c>
      <c r="B432" s="23" t="s">
        <v>35</v>
      </c>
      <c r="C432" s="52" t="s">
        <v>10</v>
      </c>
      <c r="D432" s="53" t="s">
        <v>58</v>
      </c>
      <c r="E432" s="82" t="s">
        <v>34</v>
      </c>
      <c r="F432" s="82" t="s">
        <v>23</v>
      </c>
      <c r="G432" s="84" t="s">
        <v>13</v>
      </c>
      <c r="H432" s="53" t="s">
        <v>24</v>
      </c>
      <c r="I432" s="114" t="s">
        <v>15</v>
      </c>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c r="AU432" s="23"/>
      <c r="AV432" s="23"/>
      <c r="AW432" s="23"/>
      <c r="AX432" s="23"/>
      <c r="AY432" s="23"/>
      <c r="AZ432" s="23"/>
      <c r="BA432" s="23"/>
      <c r="BB432" s="23"/>
      <c r="BC432" s="23"/>
      <c r="BD432" s="23"/>
      <c r="BE432" s="23"/>
      <c r="BF432" s="23"/>
      <c r="BG432" s="23"/>
      <c r="BH432" s="23"/>
      <c r="BI432" s="23"/>
      <c r="BJ432" s="23"/>
      <c r="BK432" s="23"/>
      <c r="BL432" s="23"/>
    </row>
    <row r="433" ht="15.75" customHeight="1">
      <c r="A433" s="51">
        <v>44664.54895337963</v>
      </c>
      <c r="B433" s="23" t="s">
        <v>21</v>
      </c>
      <c r="C433" s="52" t="s">
        <v>10</v>
      </c>
      <c r="D433" s="53" t="s">
        <v>30</v>
      </c>
      <c r="E433" s="82" t="s">
        <v>23</v>
      </c>
      <c r="F433" s="83" t="s">
        <v>13</v>
      </c>
      <c r="G433" s="84" t="s">
        <v>13</v>
      </c>
      <c r="H433" s="53" t="s">
        <v>15</v>
      </c>
      <c r="I433" s="114" t="s">
        <v>16</v>
      </c>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c r="AU433" s="23"/>
      <c r="AV433" s="23"/>
      <c r="AW433" s="23"/>
      <c r="AX433" s="23"/>
      <c r="AY433" s="23"/>
      <c r="AZ433" s="23"/>
      <c r="BA433" s="23"/>
      <c r="BB433" s="23"/>
      <c r="BC433" s="23"/>
      <c r="BD433" s="23"/>
      <c r="BE433" s="23"/>
      <c r="BF433" s="23"/>
      <c r="BG433" s="23"/>
      <c r="BH433" s="23"/>
      <c r="BI433" s="23"/>
      <c r="BJ433" s="23"/>
      <c r="BK433" s="23"/>
      <c r="BL433" s="23"/>
    </row>
    <row r="434" ht="15.75" customHeight="1">
      <c r="A434" s="51">
        <v>44662.52412261574</v>
      </c>
      <c r="B434" s="23" t="s">
        <v>9</v>
      </c>
      <c r="C434" s="52" t="s">
        <v>10</v>
      </c>
      <c r="D434" s="53" t="s">
        <v>30</v>
      </c>
      <c r="E434" s="82" t="s">
        <v>23</v>
      </c>
      <c r="F434" s="82" t="s">
        <v>41</v>
      </c>
      <c r="G434" s="121" t="s">
        <v>41</v>
      </c>
      <c r="H434" s="53" t="s">
        <v>16</v>
      </c>
      <c r="I434" s="114" t="s">
        <v>15</v>
      </c>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c r="AY434" s="23"/>
      <c r="AZ434" s="23"/>
      <c r="BA434" s="23"/>
      <c r="BB434" s="23"/>
      <c r="BC434" s="23"/>
      <c r="BD434" s="23"/>
      <c r="BE434" s="23"/>
      <c r="BF434" s="23"/>
      <c r="BG434" s="23"/>
      <c r="BH434" s="23"/>
      <c r="BI434" s="23"/>
      <c r="BJ434" s="23"/>
      <c r="BK434" s="23"/>
      <c r="BL434" s="23"/>
    </row>
    <row r="435" ht="15.75" customHeight="1">
      <c r="A435" s="51">
        <v>44662.52981984954</v>
      </c>
      <c r="B435" s="23" t="s">
        <v>9</v>
      </c>
      <c r="C435" s="52" t="s">
        <v>10</v>
      </c>
      <c r="D435" s="53" t="s">
        <v>40</v>
      </c>
      <c r="E435" s="82" t="s">
        <v>34</v>
      </c>
      <c r="F435" s="82" t="s">
        <v>23</v>
      </c>
      <c r="G435" s="121" t="s">
        <v>23</v>
      </c>
      <c r="H435" s="53" t="s">
        <v>16</v>
      </c>
      <c r="I435" s="114" t="s">
        <v>15</v>
      </c>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c r="AU435" s="23"/>
      <c r="AV435" s="23"/>
      <c r="AW435" s="23"/>
      <c r="AX435" s="23"/>
      <c r="AY435" s="23"/>
      <c r="AZ435" s="23"/>
      <c r="BA435" s="23"/>
      <c r="BB435" s="23"/>
      <c r="BC435" s="23"/>
      <c r="BD435" s="23"/>
      <c r="BE435" s="23"/>
      <c r="BF435" s="23"/>
      <c r="BG435" s="23"/>
      <c r="BH435" s="23"/>
      <c r="BI435" s="23"/>
      <c r="BJ435" s="23"/>
      <c r="BK435" s="23"/>
      <c r="BL435" s="23"/>
    </row>
    <row r="436" ht="15.75" customHeight="1">
      <c r="A436" s="51">
        <v>44662.52987387731</v>
      </c>
      <c r="B436" s="23" t="s">
        <v>21</v>
      </c>
      <c r="C436" s="52" t="s">
        <v>10</v>
      </c>
      <c r="D436" s="53" t="s">
        <v>93</v>
      </c>
      <c r="E436" s="82" t="s">
        <v>23</v>
      </c>
      <c r="F436" s="82" t="s">
        <v>41</v>
      </c>
      <c r="G436" s="121" t="s">
        <v>23</v>
      </c>
      <c r="H436" s="53" t="s">
        <v>16</v>
      </c>
      <c r="I436" s="114" t="s">
        <v>16</v>
      </c>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c r="AU436" s="23"/>
      <c r="AV436" s="23"/>
      <c r="AW436" s="23"/>
      <c r="AX436" s="23"/>
      <c r="AY436" s="23"/>
      <c r="AZ436" s="23"/>
      <c r="BA436" s="23"/>
      <c r="BB436" s="23"/>
      <c r="BC436" s="23"/>
      <c r="BD436" s="23"/>
      <c r="BE436" s="23"/>
      <c r="BF436" s="23"/>
      <c r="BG436" s="23"/>
      <c r="BH436" s="23"/>
      <c r="BI436" s="23"/>
      <c r="BJ436" s="23"/>
      <c r="BK436" s="23"/>
      <c r="BL436" s="23"/>
    </row>
    <row r="437" ht="15.75" customHeight="1">
      <c r="A437" s="51">
        <v>44662.570539479166</v>
      </c>
      <c r="B437" s="23" t="s">
        <v>9</v>
      </c>
      <c r="C437" s="52" t="s">
        <v>10</v>
      </c>
      <c r="D437" s="53" t="s">
        <v>30</v>
      </c>
      <c r="E437" s="83" t="s">
        <v>31</v>
      </c>
      <c r="F437" s="82" t="s">
        <v>23</v>
      </c>
      <c r="G437" s="121" t="s">
        <v>41</v>
      </c>
      <c r="H437" s="53" t="s">
        <v>15</v>
      </c>
      <c r="I437" s="114" t="s">
        <v>15</v>
      </c>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c r="AU437" s="23"/>
      <c r="AV437" s="23"/>
      <c r="AW437" s="23"/>
      <c r="AX437" s="23"/>
      <c r="AY437" s="23"/>
      <c r="AZ437" s="23"/>
      <c r="BA437" s="23"/>
      <c r="BB437" s="23"/>
      <c r="BC437" s="23"/>
      <c r="BD437" s="23"/>
      <c r="BE437" s="23"/>
      <c r="BF437" s="23"/>
      <c r="BG437" s="23"/>
      <c r="BH437" s="23"/>
      <c r="BI437" s="23"/>
      <c r="BJ437" s="23"/>
      <c r="BK437" s="23"/>
      <c r="BL437" s="23"/>
    </row>
    <row r="438" ht="15.75" customHeight="1">
      <c r="A438" s="51">
        <v>44662.58234716435</v>
      </c>
      <c r="B438" s="23" t="s">
        <v>9</v>
      </c>
      <c r="C438" s="52" t="s">
        <v>10</v>
      </c>
      <c r="D438" s="53" t="s">
        <v>30</v>
      </c>
      <c r="E438" s="83" t="s">
        <v>31</v>
      </c>
      <c r="F438" s="82" t="s">
        <v>23</v>
      </c>
      <c r="G438" s="121" t="s">
        <v>41</v>
      </c>
      <c r="H438" s="53" t="s">
        <v>24</v>
      </c>
      <c r="I438" s="114" t="s">
        <v>15</v>
      </c>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c r="AU438" s="23"/>
      <c r="AV438" s="23"/>
      <c r="AW438" s="23"/>
      <c r="AX438" s="23"/>
      <c r="AY438" s="23"/>
      <c r="AZ438" s="23"/>
      <c r="BA438" s="23"/>
      <c r="BB438" s="23"/>
      <c r="BC438" s="23"/>
      <c r="BD438" s="23"/>
      <c r="BE438" s="23"/>
      <c r="BF438" s="23"/>
      <c r="BG438" s="23"/>
      <c r="BH438" s="23"/>
      <c r="BI438" s="23"/>
      <c r="BJ438" s="23"/>
      <c r="BK438" s="23"/>
      <c r="BL438" s="23"/>
    </row>
    <row r="439" ht="15.75" customHeight="1">
      <c r="A439" s="51">
        <v>44662.59105940972</v>
      </c>
      <c r="B439" s="23" t="s">
        <v>21</v>
      </c>
      <c r="C439" s="52" t="s">
        <v>10</v>
      </c>
      <c r="D439" s="53" t="s">
        <v>30</v>
      </c>
      <c r="E439" s="83" t="s">
        <v>31</v>
      </c>
      <c r="F439" s="82" t="s">
        <v>23</v>
      </c>
      <c r="G439" s="121" t="s">
        <v>41</v>
      </c>
      <c r="H439" s="53" t="s">
        <v>15</v>
      </c>
      <c r="I439" s="114" t="s">
        <v>16</v>
      </c>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c r="AU439" s="23"/>
      <c r="AV439" s="23"/>
      <c r="AW439" s="23"/>
      <c r="AX439" s="23"/>
      <c r="AY439" s="23"/>
      <c r="AZ439" s="23"/>
      <c r="BA439" s="23"/>
      <c r="BB439" s="23"/>
      <c r="BC439" s="23"/>
      <c r="BD439" s="23"/>
      <c r="BE439" s="23"/>
      <c r="BF439" s="23"/>
      <c r="BG439" s="23"/>
      <c r="BH439" s="23"/>
      <c r="BI439" s="23"/>
      <c r="BJ439" s="23"/>
      <c r="BK439" s="23"/>
      <c r="BL439" s="23"/>
    </row>
    <row r="440" ht="15.75" customHeight="1">
      <c r="A440" s="51">
        <v>44662.59593226852</v>
      </c>
      <c r="B440" s="23" t="s">
        <v>21</v>
      </c>
      <c r="C440" s="52" t="s">
        <v>10</v>
      </c>
      <c r="D440" s="53" t="s">
        <v>30</v>
      </c>
      <c r="E440" s="82" t="s">
        <v>23</v>
      </c>
      <c r="F440" s="82" t="s">
        <v>14</v>
      </c>
      <c r="G440" s="121" t="s">
        <v>23</v>
      </c>
      <c r="H440" s="53" t="s">
        <v>16</v>
      </c>
      <c r="I440" s="114" t="s">
        <v>16</v>
      </c>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c r="AU440" s="23"/>
      <c r="AV440" s="23"/>
      <c r="AW440" s="23"/>
      <c r="AX440" s="23"/>
      <c r="AY440" s="23"/>
      <c r="AZ440" s="23"/>
      <c r="BA440" s="23"/>
      <c r="BB440" s="23"/>
      <c r="BC440" s="23"/>
      <c r="BD440" s="23"/>
      <c r="BE440" s="23"/>
      <c r="BF440" s="23"/>
      <c r="BG440" s="23"/>
      <c r="BH440" s="23"/>
      <c r="BI440" s="23"/>
      <c r="BJ440" s="23"/>
      <c r="BK440" s="23"/>
      <c r="BL440" s="23"/>
    </row>
    <row r="441" ht="15.75" customHeight="1">
      <c r="A441" s="51">
        <v>44662.59802331019</v>
      </c>
      <c r="B441" s="23" t="s">
        <v>9</v>
      </c>
      <c r="C441" s="52" t="s">
        <v>10</v>
      </c>
      <c r="D441" s="53" t="s">
        <v>40</v>
      </c>
      <c r="E441" s="82" t="s">
        <v>34</v>
      </c>
      <c r="F441" s="82" t="s">
        <v>23</v>
      </c>
      <c r="G441" s="121" t="s">
        <v>41</v>
      </c>
      <c r="H441" s="53" t="s">
        <v>24</v>
      </c>
      <c r="I441" s="114" t="s">
        <v>15</v>
      </c>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c r="AU441" s="23"/>
      <c r="AV441" s="23"/>
      <c r="AW441" s="23"/>
      <c r="AX441" s="23"/>
      <c r="AY441" s="23"/>
      <c r="AZ441" s="23"/>
      <c r="BA441" s="23"/>
      <c r="BB441" s="23"/>
      <c r="BC441" s="23"/>
      <c r="BD441" s="23"/>
      <c r="BE441" s="23"/>
      <c r="BF441" s="23"/>
      <c r="BG441" s="23"/>
      <c r="BH441" s="23"/>
      <c r="BI441" s="23"/>
      <c r="BJ441" s="23"/>
      <c r="BK441" s="23"/>
      <c r="BL441" s="23"/>
    </row>
    <row r="442" ht="15.75" customHeight="1">
      <c r="A442" s="51">
        <v>44662.73560626157</v>
      </c>
      <c r="B442" s="23" t="s">
        <v>35</v>
      </c>
      <c r="C442" s="52" t="s">
        <v>10</v>
      </c>
      <c r="D442" s="53" t="s">
        <v>40</v>
      </c>
      <c r="E442" s="82" t="s">
        <v>23</v>
      </c>
      <c r="F442" s="82" t="s">
        <v>23</v>
      </c>
      <c r="G442" s="121" t="s">
        <v>41</v>
      </c>
      <c r="H442" s="53" t="s">
        <v>15</v>
      </c>
      <c r="I442" s="114" t="s">
        <v>15</v>
      </c>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c r="AU442" s="23"/>
      <c r="AV442" s="23"/>
      <c r="AW442" s="23"/>
      <c r="AX442" s="23"/>
      <c r="AY442" s="23"/>
      <c r="AZ442" s="23"/>
      <c r="BA442" s="23"/>
      <c r="BB442" s="23"/>
      <c r="BC442" s="23"/>
      <c r="BD442" s="23"/>
      <c r="BE442" s="23"/>
      <c r="BF442" s="23"/>
      <c r="BG442" s="23"/>
      <c r="BH442" s="23"/>
      <c r="BI442" s="23"/>
      <c r="BJ442" s="23"/>
      <c r="BK442" s="23"/>
      <c r="BL442" s="23"/>
    </row>
    <row r="443" ht="15.75" customHeight="1">
      <c r="A443" s="51">
        <v>44662.921162557876</v>
      </c>
      <c r="B443" s="23" t="s">
        <v>9</v>
      </c>
      <c r="C443" s="52" t="s">
        <v>10</v>
      </c>
      <c r="D443" s="53" t="s">
        <v>30</v>
      </c>
      <c r="E443" s="83" t="s">
        <v>31</v>
      </c>
      <c r="F443" s="82" t="s">
        <v>23</v>
      </c>
      <c r="G443" s="121" t="s">
        <v>23</v>
      </c>
      <c r="H443" s="53" t="s">
        <v>24</v>
      </c>
      <c r="I443" s="114" t="s">
        <v>16</v>
      </c>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c r="AU443" s="23"/>
      <c r="AV443" s="23"/>
      <c r="AW443" s="23"/>
      <c r="AX443" s="23"/>
      <c r="AY443" s="23"/>
      <c r="AZ443" s="23"/>
      <c r="BA443" s="23"/>
      <c r="BB443" s="23"/>
      <c r="BC443" s="23"/>
      <c r="BD443" s="23"/>
      <c r="BE443" s="23"/>
      <c r="BF443" s="23"/>
      <c r="BG443" s="23"/>
      <c r="BH443" s="23"/>
      <c r="BI443" s="23"/>
      <c r="BJ443" s="23"/>
      <c r="BK443" s="23"/>
      <c r="BL443" s="23"/>
    </row>
    <row r="444" ht="15.75" customHeight="1">
      <c r="A444" s="51">
        <v>44658.518598634255</v>
      </c>
      <c r="B444" s="23" t="s">
        <v>21</v>
      </c>
      <c r="C444" s="52" t="s">
        <v>25</v>
      </c>
      <c r="D444" s="53" t="s">
        <v>44</v>
      </c>
      <c r="E444" s="141" t="s">
        <v>23</v>
      </c>
      <c r="F444" s="142" t="s">
        <v>34</v>
      </c>
      <c r="G444" s="143" t="s">
        <v>14</v>
      </c>
      <c r="H444" s="144" t="s">
        <v>15</v>
      </c>
      <c r="I444" s="145" t="s">
        <v>15</v>
      </c>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c r="AU444" s="23"/>
      <c r="AV444" s="23"/>
      <c r="AW444" s="23"/>
      <c r="AX444" s="23"/>
      <c r="AY444" s="23"/>
      <c r="AZ444" s="23"/>
      <c r="BA444" s="23"/>
      <c r="BB444" s="23"/>
      <c r="BC444" s="23"/>
      <c r="BD444" s="23"/>
      <c r="BE444" s="23"/>
      <c r="BF444" s="23"/>
      <c r="BG444" s="23"/>
      <c r="BH444" s="23"/>
      <c r="BI444" s="23"/>
      <c r="BJ444" s="23"/>
      <c r="BK444" s="23"/>
      <c r="BL444" s="23"/>
    </row>
    <row r="445" ht="15.75" customHeight="1">
      <c r="A445" s="51">
        <v>44658.52153835648</v>
      </c>
      <c r="B445" s="23" t="s">
        <v>9</v>
      </c>
      <c r="C445" s="52" t="s">
        <v>25</v>
      </c>
      <c r="D445" s="53" t="s">
        <v>62</v>
      </c>
      <c r="E445" s="141" t="s">
        <v>34</v>
      </c>
      <c r="F445" s="142" t="s">
        <v>34</v>
      </c>
      <c r="G445" s="143" t="s">
        <v>14</v>
      </c>
      <c r="H445" s="144" t="s">
        <v>15</v>
      </c>
      <c r="I445" s="145" t="s">
        <v>16</v>
      </c>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c r="AU445" s="23"/>
      <c r="AV445" s="23"/>
      <c r="AW445" s="23"/>
      <c r="AX445" s="23"/>
      <c r="AY445" s="23"/>
      <c r="AZ445" s="23"/>
      <c r="BA445" s="23"/>
      <c r="BB445" s="23"/>
      <c r="BC445" s="23"/>
      <c r="BD445" s="23"/>
      <c r="BE445" s="23"/>
      <c r="BF445" s="23"/>
      <c r="BG445" s="23"/>
      <c r="BH445" s="23"/>
      <c r="BI445" s="23"/>
      <c r="BJ445" s="23"/>
      <c r="BK445" s="23"/>
      <c r="BL445" s="23"/>
    </row>
    <row r="446" ht="15.75" customHeight="1">
      <c r="A446" s="51">
        <v>44658.55280420139</v>
      </c>
      <c r="B446" s="23" t="s">
        <v>9</v>
      </c>
      <c r="C446" s="52" t="s">
        <v>25</v>
      </c>
      <c r="D446" s="53" t="s">
        <v>11</v>
      </c>
      <c r="E446" s="141" t="s">
        <v>34</v>
      </c>
      <c r="F446" s="142" t="s">
        <v>14</v>
      </c>
      <c r="G446" s="143" t="s">
        <v>14</v>
      </c>
      <c r="H446" s="144" t="s">
        <v>16</v>
      </c>
      <c r="I446" s="145" t="s">
        <v>15</v>
      </c>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c r="AU446" s="23"/>
      <c r="AV446" s="23"/>
      <c r="AW446" s="23"/>
      <c r="AX446" s="23"/>
      <c r="AY446" s="23"/>
      <c r="AZ446" s="23"/>
      <c r="BA446" s="23"/>
      <c r="BB446" s="23"/>
      <c r="BC446" s="23"/>
      <c r="BD446" s="23"/>
      <c r="BE446" s="23"/>
      <c r="BF446" s="23"/>
      <c r="BG446" s="23"/>
      <c r="BH446" s="23"/>
      <c r="BI446" s="23"/>
      <c r="BJ446" s="23"/>
      <c r="BK446" s="23"/>
      <c r="BL446" s="23"/>
    </row>
    <row r="447" ht="15.75" customHeight="1">
      <c r="A447" s="51">
        <v>44665.43288128472</v>
      </c>
      <c r="B447" s="23" t="s">
        <v>9</v>
      </c>
      <c r="C447" s="52" t="s">
        <v>25</v>
      </c>
      <c r="D447" s="53" t="s">
        <v>30</v>
      </c>
      <c r="E447" s="107" t="s">
        <v>31</v>
      </c>
      <c r="F447" s="142" t="s">
        <v>23</v>
      </c>
      <c r="G447" s="146" t="s">
        <v>13</v>
      </c>
      <c r="H447" s="144" t="s">
        <v>16</v>
      </c>
      <c r="I447" s="145" t="s">
        <v>15</v>
      </c>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c r="AU447" s="23"/>
      <c r="AV447" s="23"/>
      <c r="AW447" s="23"/>
      <c r="AX447" s="23"/>
      <c r="AY447" s="23"/>
      <c r="AZ447" s="23"/>
      <c r="BA447" s="23"/>
      <c r="BB447" s="23"/>
      <c r="BC447" s="23"/>
      <c r="BD447" s="23"/>
      <c r="BE447" s="23"/>
      <c r="BF447" s="23"/>
      <c r="BG447" s="23"/>
      <c r="BH447" s="23"/>
      <c r="BI447" s="23"/>
      <c r="BJ447" s="23"/>
      <c r="BK447" s="23"/>
      <c r="BL447" s="23"/>
    </row>
    <row r="448" ht="15.75" customHeight="1">
      <c r="A448" s="51">
        <v>44665.44410033565</v>
      </c>
      <c r="B448" s="23" t="s">
        <v>9</v>
      </c>
      <c r="C448" s="52" t="s">
        <v>25</v>
      </c>
      <c r="D448" s="53" t="s">
        <v>11</v>
      </c>
      <c r="E448" s="107" t="s">
        <v>13</v>
      </c>
      <c r="F448" s="147" t="s">
        <v>13</v>
      </c>
      <c r="G448" s="146" t="s">
        <v>13</v>
      </c>
      <c r="H448" s="144" t="s">
        <v>24</v>
      </c>
      <c r="I448" s="145" t="s">
        <v>15</v>
      </c>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c r="AU448" s="23"/>
      <c r="AV448" s="23"/>
      <c r="AW448" s="23"/>
      <c r="AX448" s="23"/>
      <c r="AY448" s="23"/>
      <c r="AZ448" s="23"/>
      <c r="BA448" s="23"/>
      <c r="BB448" s="23"/>
      <c r="BC448" s="23"/>
      <c r="BD448" s="23"/>
      <c r="BE448" s="23"/>
      <c r="BF448" s="23"/>
      <c r="BG448" s="23"/>
      <c r="BH448" s="23"/>
      <c r="BI448" s="23"/>
      <c r="BJ448" s="23"/>
      <c r="BK448" s="23"/>
      <c r="BL448" s="23"/>
    </row>
    <row r="449" ht="15.75" customHeight="1">
      <c r="A449" s="51">
        <v>44665.58575381944</v>
      </c>
      <c r="B449" s="23" t="s">
        <v>9</v>
      </c>
      <c r="C449" s="52" t="s">
        <v>25</v>
      </c>
      <c r="D449" s="53" t="s">
        <v>30</v>
      </c>
      <c r="E449" s="107" t="s">
        <v>31</v>
      </c>
      <c r="F449" s="142" t="s">
        <v>23</v>
      </c>
      <c r="G449" s="143" t="s">
        <v>41</v>
      </c>
      <c r="H449" s="144" t="s">
        <v>24</v>
      </c>
      <c r="I449" s="145" t="s">
        <v>15</v>
      </c>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c r="AU449" s="23"/>
      <c r="AV449" s="23"/>
      <c r="AW449" s="23"/>
      <c r="AX449" s="23"/>
      <c r="AY449" s="23"/>
      <c r="AZ449" s="23"/>
      <c r="BA449" s="23"/>
      <c r="BB449" s="23"/>
      <c r="BC449" s="23"/>
      <c r="BD449" s="23"/>
      <c r="BE449" s="23"/>
      <c r="BF449" s="23"/>
      <c r="BG449" s="23"/>
      <c r="BH449" s="23"/>
      <c r="BI449" s="23"/>
      <c r="BJ449" s="23"/>
      <c r="BK449" s="23"/>
      <c r="BL449" s="23"/>
    </row>
    <row r="450" ht="15.75" customHeight="1">
      <c r="A450" s="51">
        <v>44670.42706378472</v>
      </c>
      <c r="B450" s="23" t="s">
        <v>9</v>
      </c>
      <c r="C450" s="52" t="s">
        <v>25</v>
      </c>
      <c r="D450" s="53" t="s">
        <v>30</v>
      </c>
      <c r="E450" s="107" t="s">
        <v>31</v>
      </c>
      <c r="F450" s="142" t="s">
        <v>23</v>
      </c>
      <c r="G450" s="143" t="s">
        <v>14</v>
      </c>
      <c r="H450" s="144" t="s">
        <v>15</v>
      </c>
      <c r="I450" s="145" t="s">
        <v>15</v>
      </c>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c r="AU450" s="23"/>
      <c r="AV450" s="23"/>
      <c r="AW450" s="23"/>
      <c r="AX450" s="23"/>
      <c r="AY450" s="23"/>
      <c r="AZ450" s="23"/>
      <c r="BA450" s="23"/>
      <c r="BB450" s="23"/>
      <c r="BC450" s="23"/>
      <c r="BD450" s="23"/>
      <c r="BE450" s="23"/>
      <c r="BF450" s="23"/>
      <c r="BG450" s="23"/>
      <c r="BH450" s="23"/>
      <c r="BI450" s="23"/>
      <c r="BJ450" s="23"/>
      <c r="BK450" s="23"/>
      <c r="BL450" s="23"/>
    </row>
    <row r="451" ht="15.75" customHeight="1">
      <c r="A451" s="51">
        <v>44670.43265342593</v>
      </c>
      <c r="B451" s="23" t="s">
        <v>21</v>
      </c>
      <c r="C451" s="52" t="s">
        <v>25</v>
      </c>
      <c r="D451" s="53" t="s">
        <v>11</v>
      </c>
      <c r="E451" s="107" t="s">
        <v>13</v>
      </c>
      <c r="F451" s="147" t="s">
        <v>13</v>
      </c>
      <c r="G451" s="143" t="s">
        <v>23</v>
      </c>
      <c r="H451" s="144" t="s">
        <v>16</v>
      </c>
      <c r="I451" s="145" t="s">
        <v>15</v>
      </c>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c r="AU451" s="23"/>
      <c r="AV451" s="23"/>
      <c r="AW451" s="23"/>
      <c r="AX451" s="23"/>
      <c r="AY451" s="23"/>
      <c r="AZ451" s="23"/>
      <c r="BA451" s="23"/>
      <c r="BB451" s="23"/>
      <c r="BC451" s="23"/>
      <c r="BD451" s="23"/>
      <c r="BE451" s="23"/>
      <c r="BF451" s="23"/>
      <c r="BG451" s="23"/>
      <c r="BH451" s="23"/>
      <c r="BI451" s="23"/>
      <c r="BJ451" s="23"/>
      <c r="BK451" s="23"/>
      <c r="BL451" s="23"/>
    </row>
    <row r="452" ht="15.75" customHeight="1">
      <c r="A452" s="51">
        <v>44670.4433458912</v>
      </c>
      <c r="B452" s="23" t="s">
        <v>9</v>
      </c>
      <c r="C452" s="52" t="s">
        <v>25</v>
      </c>
      <c r="D452" s="53" t="s">
        <v>30</v>
      </c>
      <c r="E452" s="141" t="s">
        <v>23</v>
      </c>
      <c r="F452" s="142" t="s">
        <v>34</v>
      </c>
      <c r="G452" s="143" t="s">
        <v>41</v>
      </c>
      <c r="H452" s="144" t="s">
        <v>16</v>
      </c>
      <c r="I452" s="145" t="s">
        <v>16</v>
      </c>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c r="AU452" s="23"/>
      <c r="AV452" s="23"/>
      <c r="AW452" s="23"/>
      <c r="AX452" s="23"/>
      <c r="AY452" s="23"/>
      <c r="AZ452" s="23"/>
      <c r="BA452" s="23"/>
      <c r="BB452" s="23"/>
      <c r="BC452" s="23"/>
      <c r="BD452" s="23"/>
      <c r="BE452" s="23"/>
      <c r="BF452" s="23"/>
      <c r="BG452" s="23"/>
      <c r="BH452" s="23"/>
      <c r="BI452" s="23"/>
      <c r="BJ452" s="23"/>
      <c r="BK452" s="23"/>
      <c r="BL452" s="23"/>
    </row>
    <row r="453" ht="15.75" customHeight="1">
      <c r="A453" s="51">
        <v>44670.50778112268</v>
      </c>
      <c r="B453" s="23" t="s">
        <v>9</v>
      </c>
      <c r="C453" s="52" t="s">
        <v>25</v>
      </c>
      <c r="D453" s="53" t="s">
        <v>11</v>
      </c>
      <c r="E453" s="141" t="s">
        <v>23</v>
      </c>
      <c r="F453" s="142" t="s">
        <v>14</v>
      </c>
      <c r="G453" s="146" t="s">
        <v>13</v>
      </c>
      <c r="H453" s="144" t="s">
        <v>24</v>
      </c>
      <c r="I453" s="145" t="s">
        <v>16</v>
      </c>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c r="AU453" s="23"/>
      <c r="AV453" s="23"/>
      <c r="AW453" s="23"/>
      <c r="AX453" s="23"/>
      <c r="AY453" s="23"/>
      <c r="AZ453" s="23"/>
      <c r="BA453" s="23"/>
      <c r="BB453" s="23"/>
      <c r="BC453" s="23"/>
      <c r="BD453" s="23"/>
      <c r="BE453" s="23"/>
      <c r="BF453" s="23"/>
      <c r="BG453" s="23"/>
      <c r="BH453" s="23"/>
      <c r="BI453" s="23"/>
      <c r="BJ453" s="23"/>
      <c r="BK453" s="23"/>
      <c r="BL453" s="23"/>
    </row>
    <row r="454" ht="15.75" customHeight="1">
      <c r="A454" s="51">
        <v>44670.54043287037</v>
      </c>
      <c r="B454" s="23" t="s">
        <v>21</v>
      </c>
      <c r="C454" s="52" t="s">
        <v>25</v>
      </c>
      <c r="D454" s="53" t="s">
        <v>11</v>
      </c>
      <c r="E454" s="141" t="s">
        <v>34</v>
      </c>
      <c r="F454" s="142" t="s">
        <v>34</v>
      </c>
      <c r="G454" s="143" t="s">
        <v>41</v>
      </c>
      <c r="H454" s="144" t="s">
        <v>24</v>
      </c>
      <c r="I454" s="145" t="s">
        <v>16</v>
      </c>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c r="AU454" s="23"/>
      <c r="AV454" s="23"/>
      <c r="AW454" s="23"/>
      <c r="AX454" s="23"/>
      <c r="AY454" s="23"/>
      <c r="AZ454" s="23"/>
      <c r="BA454" s="23"/>
      <c r="BB454" s="23"/>
      <c r="BC454" s="23"/>
      <c r="BD454" s="23"/>
      <c r="BE454" s="23"/>
      <c r="BF454" s="23"/>
      <c r="BG454" s="23"/>
      <c r="BH454" s="23"/>
      <c r="BI454" s="23"/>
      <c r="BJ454" s="23"/>
      <c r="BK454" s="23"/>
      <c r="BL454" s="23"/>
    </row>
    <row r="455" ht="15.75" customHeight="1">
      <c r="A455" s="51">
        <v>44670.54418258102</v>
      </c>
      <c r="B455" s="23" t="s">
        <v>9</v>
      </c>
      <c r="C455" s="52" t="s">
        <v>25</v>
      </c>
      <c r="D455" s="53" t="s">
        <v>30</v>
      </c>
      <c r="E455" s="107" t="s">
        <v>31</v>
      </c>
      <c r="F455" s="142" t="s">
        <v>34</v>
      </c>
      <c r="G455" s="143" t="s">
        <v>41</v>
      </c>
      <c r="H455" s="144" t="s">
        <v>24</v>
      </c>
      <c r="I455" s="145" t="s">
        <v>16</v>
      </c>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row>
    <row r="456" ht="15.75" customHeight="1">
      <c r="A456" s="51">
        <v>44670.60543065972</v>
      </c>
      <c r="B456" s="23" t="s">
        <v>21</v>
      </c>
      <c r="C456" s="52" t="s">
        <v>25</v>
      </c>
      <c r="D456" s="53" t="s">
        <v>11</v>
      </c>
      <c r="E456" s="107" t="s">
        <v>31</v>
      </c>
      <c r="F456" s="147" t="s">
        <v>13</v>
      </c>
      <c r="G456" s="143" t="s">
        <v>14</v>
      </c>
      <c r="H456" s="144" t="s">
        <v>16</v>
      </c>
      <c r="I456" s="145" t="s">
        <v>16</v>
      </c>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row>
    <row r="457" ht="15.75" customHeight="1">
      <c r="A457" s="51">
        <v>44670.64612186342</v>
      </c>
      <c r="B457" s="23" t="s">
        <v>9</v>
      </c>
      <c r="C457" s="52" t="s">
        <v>25</v>
      </c>
      <c r="D457" s="53" t="s">
        <v>30</v>
      </c>
      <c r="E457" s="107" t="s">
        <v>31</v>
      </c>
      <c r="F457" s="147" t="s">
        <v>31</v>
      </c>
      <c r="G457" s="143" t="s">
        <v>23</v>
      </c>
      <c r="H457" s="144" t="s">
        <v>15</v>
      </c>
      <c r="I457" s="145" t="s">
        <v>15</v>
      </c>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row>
    <row r="458" ht="15.75" customHeight="1">
      <c r="A458" s="51">
        <v>44670.67553597222</v>
      </c>
      <c r="B458" s="23" t="s">
        <v>9</v>
      </c>
      <c r="C458" s="52" t="s">
        <v>25</v>
      </c>
      <c r="D458" s="53" t="s">
        <v>11</v>
      </c>
      <c r="E458" s="141" t="s">
        <v>34</v>
      </c>
      <c r="F458" s="142" t="s">
        <v>23</v>
      </c>
      <c r="G458" s="143" t="s">
        <v>41</v>
      </c>
      <c r="H458" s="144" t="s">
        <v>24</v>
      </c>
      <c r="I458" s="145" t="s">
        <v>16</v>
      </c>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row>
    <row r="459" ht="15.75" customHeight="1">
      <c r="A459" s="51">
        <v>44663.75979413194</v>
      </c>
      <c r="B459" s="23" t="s">
        <v>21</v>
      </c>
      <c r="C459" s="52" t="s">
        <v>25</v>
      </c>
      <c r="D459" s="53" t="s">
        <v>30</v>
      </c>
      <c r="E459" s="107" t="s">
        <v>31</v>
      </c>
      <c r="F459" s="142" t="s">
        <v>23</v>
      </c>
      <c r="G459" s="146" t="s">
        <v>13</v>
      </c>
      <c r="H459" s="144" t="s">
        <v>16</v>
      </c>
      <c r="I459" s="145" t="s">
        <v>15</v>
      </c>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row>
    <row r="460" ht="15.75" customHeight="1">
      <c r="A460" s="51">
        <v>44665.41977578704</v>
      </c>
      <c r="B460" s="23" t="s">
        <v>9</v>
      </c>
      <c r="C460" s="52" t="s">
        <v>25</v>
      </c>
      <c r="D460" s="53" t="s">
        <v>11</v>
      </c>
      <c r="E460" s="141" t="s">
        <v>14</v>
      </c>
      <c r="F460" s="142" t="s">
        <v>14</v>
      </c>
      <c r="G460" s="146" t="s">
        <v>13</v>
      </c>
      <c r="H460" s="144" t="s">
        <v>15</v>
      </c>
      <c r="I460" s="145" t="s">
        <v>15</v>
      </c>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row>
    <row r="461" ht="15.75" customHeight="1">
      <c r="A461" s="51">
        <v>44662.493056990745</v>
      </c>
      <c r="B461" s="23" t="s">
        <v>35</v>
      </c>
      <c r="C461" s="52" t="s">
        <v>25</v>
      </c>
      <c r="D461" s="53" t="s">
        <v>94</v>
      </c>
      <c r="E461" s="107" t="s">
        <v>13</v>
      </c>
      <c r="F461" s="142" t="s">
        <v>14</v>
      </c>
      <c r="G461" s="143" t="s">
        <v>41</v>
      </c>
      <c r="H461" s="144" t="s">
        <v>16</v>
      </c>
      <c r="I461" s="145" t="s">
        <v>16</v>
      </c>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row>
    <row r="462" ht="15.75" customHeight="1">
      <c r="A462" s="51">
        <v>44663.59961508102</v>
      </c>
      <c r="B462" s="23" t="s">
        <v>9</v>
      </c>
      <c r="C462" s="52" t="s">
        <v>25</v>
      </c>
      <c r="D462" s="53" t="s">
        <v>11</v>
      </c>
      <c r="E462" s="107" t="s">
        <v>31</v>
      </c>
      <c r="F462" s="142" t="s">
        <v>23</v>
      </c>
      <c r="G462" s="146" t="s">
        <v>13</v>
      </c>
      <c r="H462" s="144" t="s">
        <v>16</v>
      </c>
      <c r="I462" s="145" t="s">
        <v>16</v>
      </c>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row>
    <row r="463" ht="15.75" customHeight="1">
      <c r="A463" s="51">
        <v>44663.60478728009</v>
      </c>
      <c r="B463" s="23" t="s">
        <v>21</v>
      </c>
      <c r="C463" s="52" t="s">
        <v>25</v>
      </c>
      <c r="D463" s="53" t="s">
        <v>11</v>
      </c>
      <c r="E463" s="107" t="s">
        <v>13</v>
      </c>
      <c r="F463" s="147" t="s">
        <v>13</v>
      </c>
      <c r="G463" s="143" t="s">
        <v>41</v>
      </c>
      <c r="H463" s="144" t="s">
        <v>16</v>
      </c>
      <c r="I463" s="145" t="s">
        <v>15</v>
      </c>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row>
    <row r="464" ht="15.75" customHeight="1">
      <c r="A464" s="51">
        <v>44663.605341793984</v>
      </c>
      <c r="B464" s="23" t="s">
        <v>9</v>
      </c>
      <c r="C464" s="52" t="s">
        <v>25</v>
      </c>
      <c r="D464" s="53" t="s">
        <v>30</v>
      </c>
      <c r="E464" s="107" t="s">
        <v>31</v>
      </c>
      <c r="F464" s="142" t="s">
        <v>34</v>
      </c>
      <c r="G464" s="146" t="s">
        <v>13</v>
      </c>
      <c r="H464" s="144" t="s">
        <v>16</v>
      </c>
      <c r="I464" s="145" t="s">
        <v>16</v>
      </c>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row>
    <row r="465" ht="15.75" customHeight="1">
      <c r="A465" s="51">
        <v>44663.61235605324</v>
      </c>
      <c r="B465" s="23" t="s">
        <v>9</v>
      </c>
      <c r="C465" s="52" t="s">
        <v>25</v>
      </c>
      <c r="D465" s="53" t="s">
        <v>30</v>
      </c>
      <c r="E465" s="107" t="s">
        <v>31</v>
      </c>
      <c r="F465" s="142" t="s">
        <v>34</v>
      </c>
      <c r="G465" s="143" t="s">
        <v>23</v>
      </c>
      <c r="H465" s="144" t="s">
        <v>15</v>
      </c>
      <c r="I465" s="145" t="s">
        <v>16</v>
      </c>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row>
    <row r="466" ht="15.75" customHeight="1">
      <c r="A466" s="51">
        <v>44663.640859363426</v>
      </c>
      <c r="B466" s="23" t="s">
        <v>9</v>
      </c>
      <c r="C466" s="52" t="s">
        <v>25</v>
      </c>
      <c r="D466" s="53" t="s">
        <v>95</v>
      </c>
      <c r="E466" s="141" t="s">
        <v>34</v>
      </c>
      <c r="F466" s="142" t="s">
        <v>14</v>
      </c>
      <c r="G466" s="143" t="s">
        <v>41</v>
      </c>
      <c r="H466" s="144" t="s">
        <v>15</v>
      </c>
      <c r="I466" s="145" t="s">
        <v>15</v>
      </c>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row>
    <row r="467" ht="15.75" customHeight="1">
      <c r="A467" s="51">
        <v>44663.699884120375</v>
      </c>
      <c r="B467" s="23" t="s">
        <v>21</v>
      </c>
      <c r="C467" s="52" t="s">
        <v>25</v>
      </c>
      <c r="D467" s="53" t="s">
        <v>30</v>
      </c>
      <c r="E467" s="107" t="s">
        <v>31</v>
      </c>
      <c r="F467" s="147" t="s">
        <v>13</v>
      </c>
      <c r="G467" s="146" t="s">
        <v>13</v>
      </c>
      <c r="H467" s="144" t="s">
        <v>16</v>
      </c>
      <c r="I467" s="145" t="s">
        <v>16</v>
      </c>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row>
    <row r="468" ht="15.75" customHeight="1">
      <c r="A468" s="51">
        <v>44663.71226622685</v>
      </c>
      <c r="B468" s="23" t="s">
        <v>9</v>
      </c>
      <c r="C468" s="52" t="s">
        <v>25</v>
      </c>
      <c r="D468" s="53" t="s">
        <v>46</v>
      </c>
      <c r="E468" s="141" t="s">
        <v>34</v>
      </c>
      <c r="F468" s="142" t="s">
        <v>23</v>
      </c>
      <c r="G468" s="146" t="s">
        <v>31</v>
      </c>
      <c r="H468" s="144" t="s">
        <v>16</v>
      </c>
      <c r="I468" s="145" t="s">
        <v>15</v>
      </c>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row>
    <row r="469" ht="15.75" customHeight="1">
      <c r="A469" s="51">
        <v>44663.79917798611</v>
      </c>
      <c r="B469" s="23" t="s">
        <v>21</v>
      </c>
      <c r="C469" s="52" t="s">
        <v>25</v>
      </c>
      <c r="D469" s="53" t="s">
        <v>30</v>
      </c>
      <c r="E469" s="141" t="s">
        <v>34</v>
      </c>
      <c r="F469" s="142" t="s">
        <v>34</v>
      </c>
      <c r="G469" s="146" t="s">
        <v>13</v>
      </c>
      <c r="H469" s="144" t="s">
        <v>24</v>
      </c>
      <c r="I469" s="145" t="s">
        <v>15</v>
      </c>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c r="AU469" s="23"/>
      <c r="AV469" s="23"/>
      <c r="AW469" s="23"/>
      <c r="AX469" s="23"/>
      <c r="AY469" s="23"/>
      <c r="AZ469" s="23"/>
      <c r="BA469" s="23"/>
      <c r="BB469" s="23"/>
      <c r="BC469" s="23"/>
      <c r="BD469" s="23"/>
      <c r="BE469" s="23"/>
      <c r="BF469" s="23"/>
      <c r="BG469" s="23"/>
      <c r="BH469" s="23"/>
      <c r="BI469" s="23"/>
      <c r="BJ469" s="23"/>
      <c r="BK469" s="23"/>
      <c r="BL469" s="23"/>
    </row>
    <row r="470" ht="15.75" customHeight="1">
      <c r="A470" s="51">
        <v>44663.93181756945</v>
      </c>
      <c r="B470" s="23" t="s">
        <v>9</v>
      </c>
      <c r="C470" s="52" t="s">
        <v>25</v>
      </c>
      <c r="D470" s="53" t="s">
        <v>11</v>
      </c>
      <c r="E470" s="107" t="s">
        <v>31</v>
      </c>
      <c r="F470" s="142" t="s">
        <v>14</v>
      </c>
      <c r="G470" s="143" t="s">
        <v>41</v>
      </c>
      <c r="H470" s="144" t="s">
        <v>15</v>
      </c>
      <c r="I470" s="145" t="s">
        <v>16</v>
      </c>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c r="AU470" s="23"/>
      <c r="AV470" s="23"/>
      <c r="AW470" s="23"/>
      <c r="AX470" s="23"/>
      <c r="AY470" s="23"/>
      <c r="AZ470" s="23"/>
      <c r="BA470" s="23"/>
      <c r="BB470" s="23"/>
      <c r="BC470" s="23"/>
      <c r="BD470" s="23"/>
      <c r="BE470" s="23"/>
      <c r="BF470" s="23"/>
      <c r="BG470" s="23"/>
      <c r="BH470" s="23"/>
      <c r="BI470" s="23"/>
      <c r="BJ470" s="23"/>
      <c r="BK470" s="23"/>
      <c r="BL470" s="23"/>
    </row>
    <row r="471" ht="15.75" customHeight="1">
      <c r="A471" s="51">
        <v>44664.045091458334</v>
      </c>
      <c r="B471" s="23" t="s">
        <v>9</v>
      </c>
      <c r="C471" s="52" t="s">
        <v>25</v>
      </c>
      <c r="D471" s="53" t="s">
        <v>11</v>
      </c>
      <c r="E471" s="107" t="s">
        <v>13</v>
      </c>
      <c r="F471" s="147" t="s">
        <v>13</v>
      </c>
      <c r="G471" s="146" t="s">
        <v>13</v>
      </c>
      <c r="H471" s="144" t="s">
        <v>16</v>
      </c>
      <c r="I471" s="145" t="s">
        <v>16</v>
      </c>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c r="AU471" s="23"/>
      <c r="AV471" s="23"/>
      <c r="AW471" s="23"/>
      <c r="AX471" s="23"/>
      <c r="AY471" s="23"/>
      <c r="AZ471" s="23"/>
      <c r="BA471" s="23"/>
      <c r="BB471" s="23"/>
      <c r="BC471" s="23"/>
      <c r="BD471" s="23"/>
      <c r="BE471" s="23"/>
      <c r="BF471" s="23"/>
      <c r="BG471" s="23"/>
      <c r="BH471" s="23"/>
      <c r="BI471" s="23"/>
      <c r="BJ471" s="23"/>
      <c r="BK471" s="23"/>
      <c r="BL471" s="23"/>
    </row>
    <row r="472" ht="15.75" customHeight="1">
      <c r="A472" s="51">
        <v>44664.33623291667</v>
      </c>
      <c r="B472" s="23" t="s">
        <v>9</v>
      </c>
      <c r="C472" s="52" t="s">
        <v>25</v>
      </c>
      <c r="D472" s="53" t="s">
        <v>30</v>
      </c>
      <c r="E472" s="107" t="s">
        <v>31</v>
      </c>
      <c r="F472" s="142" t="s">
        <v>34</v>
      </c>
      <c r="G472" s="146" t="s">
        <v>31</v>
      </c>
      <c r="H472" s="144" t="s">
        <v>16</v>
      </c>
      <c r="I472" s="145" t="s">
        <v>16</v>
      </c>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c r="AU472" s="23"/>
      <c r="AV472" s="23"/>
      <c r="AW472" s="23"/>
      <c r="AX472" s="23"/>
      <c r="AY472" s="23"/>
      <c r="AZ472" s="23"/>
      <c r="BA472" s="23"/>
      <c r="BB472" s="23"/>
      <c r="BC472" s="23"/>
      <c r="BD472" s="23"/>
      <c r="BE472" s="23"/>
      <c r="BF472" s="23"/>
      <c r="BG472" s="23"/>
      <c r="BH472" s="23"/>
      <c r="BI472" s="23"/>
      <c r="BJ472" s="23"/>
      <c r="BK472" s="23"/>
      <c r="BL472" s="23"/>
    </row>
    <row r="473" ht="15.75" customHeight="1">
      <c r="A473" s="51">
        <v>44665.62967815972</v>
      </c>
      <c r="B473" s="23" t="s">
        <v>21</v>
      </c>
      <c r="C473" s="52" t="s">
        <v>25</v>
      </c>
      <c r="D473" s="53" t="s">
        <v>30</v>
      </c>
      <c r="E473" s="107" t="s">
        <v>31</v>
      </c>
      <c r="F473" s="142" t="s">
        <v>34</v>
      </c>
      <c r="G473" s="143" t="s">
        <v>41</v>
      </c>
      <c r="H473" s="144" t="s">
        <v>16</v>
      </c>
      <c r="I473" s="145" t="s">
        <v>15</v>
      </c>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c r="AU473" s="23"/>
      <c r="AV473" s="23"/>
      <c r="AW473" s="23"/>
      <c r="AX473" s="23"/>
      <c r="AY473" s="23"/>
      <c r="AZ473" s="23"/>
      <c r="BA473" s="23"/>
      <c r="BB473" s="23"/>
      <c r="BC473" s="23"/>
      <c r="BD473" s="23"/>
      <c r="BE473" s="23"/>
      <c r="BF473" s="23"/>
      <c r="BG473" s="23"/>
      <c r="BH473" s="23"/>
      <c r="BI473" s="23"/>
      <c r="BJ473" s="23"/>
      <c r="BK473" s="23"/>
      <c r="BL473" s="23"/>
    </row>
    <row r="474" ht="15.75" customHeight="1">
      <c r="A474" s="51">
        <v>44665.63213658565</v>
      </c>
      <c r="B474" s="23" t="s">
        <v>21</v>
      </c>
      <c r="C474" s="52" t="s">
        <v>25</v>
      </c>
      <c r="D474" s="53" t="s">
        <v>11</v>
      </c>
      <c r="E474" s="141" t="s">
        <v>34</v>
      </c>
      <c r="F474" s="147" t="s">
        <v>13</v>
      </c>
      <c r="G474" s="146" t="s">
        <v>13</v>
      </c>
      <c r="H474" s="144" t="s">
        <v>16</v>
      </c>
      <c r="I474" s="145" t="s">
        <v>15</v>
      </c>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c r="AU474" s="23"/>
      <c r="AV474" s="23"/>
      <c r="AW474" s="23"/>
      <c r="AX474" s="23"/>
      <c r="AY474" s="23"/>
      <c r="AZ474" s="23"/>
      <c r="BA474" s="23"/>
      <c r="BB474" s="23"/>
      <c r="BC474" s="23"/>
      <c r="BD474" s="23"/>
      <c r="BE474" s="23"/>
      <c r="BF474" s="23"/>
      <c r="BG474" s="23"/>
      <c r="BH474" s="23"/>
      <c r="BI474" s="23"/>
      <c r="BJ474" s="23"/>
      <c r="BK474" s="23"/>
      <c r="BL474" s="23"/>
    </row>
    <row r="475" ht="15.75" customHeight="1">
      <c r="A475" s="51">
        <v>44665.64462555556</v>
      </c>
      <c r="B475" s="23" t="s">
        <v>21</v>
      </c>
      <c r="C475" s="52" t="s">
        <v>25</v>
      </c>
      <c r="D475" s="53" t="s">
        <v>30</v>
      </c>
      <c r="E475" s="107" t="s">
        <v>31</v>
      </c>
      <c r="F475" s="142" t="s">
        <v>34</v>
      </c>
      <c r="G475" s="146" t="s">
        <v>13</v>
      </c>
      <c r="H475" s="144" t="s">
        <v>24</v>
      </c>
      <c r="I475" s="145" t="s">
        <v>16</v>
      </c>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c r="AU475" s="23"/>
      <c r="AV475" s="23"/>
      <c r="AW475" s="23"/>
      <c r="AX475" s="23"/>
      <c r="AY475" s="23"/>
      <c r="AZ475" s="23"/>
      <c r="BA475" s="23"/>
      <c r="BB475" s="23"/>
      <c r="BC475" s="23"/>
      <c r="BD475" s="23"/>
      <c r="BE475" s="23"/>
      <c r="BF475" s="23"/>
      <c r="BG475" s="23"/>
      <c r="BH475" s="23"/>
      <c r="BI475" s="23"/>
      <c r="BJ475" s="23"/>
      <c r="BK475" s="23"/>
      <c r="BL475" s="23"/>
    </row>
    <row r="476" ht="15.75" customHeight="1">
      <c r="A476" s="51">
        <v>44665.64504646991</v>
      </c>
      <c r="B476" s="23" t="s">
        <v>9</v>
      </c>
      <c r="C476" s="52" t="s">
        <v>25</v>
      </c>
      <c r="D476" s="53" t="s">
        <v>30</v>
      </c>
      <c r="E476" s="141" t="s">
        <v>14</v>
      </c>
      <c r="F476" s="147" t="s">
        <v>13</v>
      </c>
      <c r="G476" s="146" t="s">
        <v>13</v>
      </c>
      <c r="H476" s="144" t="s">
        <v>15</v>
      </c>
      <c r="I476" s="145" t="s">
        <v>15</v>
      </c>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c r="AU476" s="23"/>
      <c r="AV476" s="23"/>
      <c r="AW476" s="23"/>
      <c r="AX476" s="23"/>
      <c r="AY476" s="23"/>
      <c r="AZ476" s="23"/>
      <c r="BA476" s="23"/>
      <c r="BB476" s="23"/>
      <c r="BC476" s="23"/>
      <c r="BD476" s="23"/>
      <c r="BE476" s="23"/>
      <c r="BF476" s="23"/>
      <c r="BG476" s="23"/>
      <c r="BH476" s="23"/>
      <c r="BI476" s="23"/>
      <c r="BJ476" s="23"/>
      <c r="BK476" s="23"/>
      <c r="BL476" s="23"/>
    </row>
    <row r="477" ht="15.75" customHeight="1">
      <c r="A477" s="51">
        <v>44665.65239174769</v>
      </c>
      <c r="B477" s="23" t="s">
        <v>21</v>
      </c>
      <c r="C477" s="52" t="s">
        <v>25</v>
      </c>
      <c r="D477" s="53" t="s">
        <v>30</v>
      </c>
      <c r="E477" s="107" t="s">
        <v>31</v>
      </c>
      <c r="F477" s="147" t="s">
        <v>13</v>
      </c>
      <c r="G477" s="143" t="s">
        <v>14</v>
      </c>
      <c r="H477" s="144" t="s">
        <v>16</v>
      </c>
      <c r="I477" s="145" t="s">
        <v>15</v>
      </c>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c r="AU477" s="23"/>
      <c r="AV477" s="23"/>
      <c r="AW477" s="23"/>
      <c r="AX477" s="23"/>
      <c r="AY477" s="23"/>
      <c r="AZ477" s="23"/>
      <c r="BA477" s="23"/>
      <c r="BB477" s="23"/>
      <c r="BC477" s="23"/>
      <c r="BD477" s="23"/>
      <c r="BE477" s="23"/>
      <c r="BF477" s="23"/>
      <c r="BG477" s="23"/>
      <c r="BH477" s="23"/>
      <c r="BI477" s="23"/>
      <c r="BJ477" s="23"/>
      <c r="BK477" s="23"/>
      <c r="BL477" s="23"/>
    </row>
    <row r="478" ht="15.75" customHeight="1">
      <c r="A478" s="51">
        <v>44659.74078707176</v>
      </c>
      <c r="B478" s="23" t="s">
        <v>21</v>
      </c>
      <c r="C478" s="52" t="s">
        <v>25</v>
      </c>
      <c r="D478" s="53" t="s">
        <v>30</v>
      </c>
      <c r="E478" s="107" t="s">
        <v>31</v>
      </c>
      <c r="F478" s="142" t="s">
        <v>14</v>
      </c>
      <c r="G478" s="146" t="s">
        <v>31</v>
      </c>
      <c r="H478" s="144" t="s">
        <v>16</v>
      </c>
      <c r="I478" s="145" t="s">
        <v>15</v>
      </c>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c r="AU478" s="23"/>
      <c r="AV478" s="23"/>
      <c r="AW478" s="23"/>
      <c r="AX478" s="23"/>
      <c r="AY478" s="23"/>
      <c r="AZ478" s="23"/>
      <c r="BA478" s="23"/>
      <c r="BB478" s="23"/>
      <c r="BC478" s="23"/>
      <c r="BD478" s="23"/>
      <c r="BE478" s="23"/>
      <c r="BF478" s="23"/>
      <c r="BG478" s="23"/>
      <c r="BH478" s="23"/>
      <c r="BI478" s="23"/>
      <c r="BJ478" s="23"/>
      <c r="BK478" s="23"/>
      <c r="BL478" s="23"/>
    </row>
    <row r="479" ht="15.75" customHeight="1">
      <c r="A479" s="51">
        <v>44659.742298599536</v>
      </c>
      <c r="B479" s="23" t="s">
        <v>21</v>
      </c>
      <c r="C479" s="52" t="s">
        <v>25</v>
      </c>
      <c r="D479" s="53" t="s">
        <v>44</v>
      </c>
      <c r="E479" s="141" t="s">
        <v>34</v>
      </c>
      <c r="F479" s="142" t="s">
        <v>14</v>
      </c>
      <c r="G479" s="143" t="s">
        <v>14</v>
      </c>
      <c r="H479" s="144" t="s">
        <v>16</v>
      </c>
      <c r="I479" s="145" t="s">
        <v>15</v>
      </c>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c r="AU479" s="23"/>
      <c r="AV479" s="23"/>
      <c r="AW479" s="23"/>
      <c r="AX479" s="23"/>
      <c r="AY479" s="23"/>
      <c r="AZ479" s="23"/>
      <c r="BA479" s="23"/>
      <c r="BB479" s="23"/>
      <c r="BC479" s="23"/>
      <c r="BD479" s="23"/>
      <c r="BE479" s="23"/>
      <c r="BF479" s="23"/>
      <c r="BG479" s="23"/>
      <c r="BH479" s="23"/>
      <c r="BI479" s="23"/>
      <c r="BJ479" s="23"/>
      <c r="BK479" s="23"/>
      <c r="BL479" s="23"/>
    </row>
    <row r="480" ht="15.75" customHeight="1">
      <c r="A480" s="51">
        <v>44659.74427167824</v>
      </c>
      <c r="B480" s="23" t="s">
        <v>21</v>
      </c>
      <c r="C480" s="52" t="s">
        <v>25</v>
      </c>
      <c r="D480" s="53" t="s">
        <v>52</v>
      </c>
      <c r="E480" s="141" t="s">
        <v>34</v>
      </c>
      <c r="F480" s="142" t="s">
        <v>34</v>
      </c>
      <c r="G480" s="143" t="s">
        <v>14</v>
      </c>
      <c r="H480" s="144" t="s">
        <v>16</v>
      </c>
      <c r="I480" s="145" t="s">
        <v>16</v>
      </c>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c r="AU480" s="23"/>
      <c r="AV480" s="23"/>
      <c r="AW480" s="23"/>
      <c r="AX480" s="23"/>
      <c r="AY480" s="23"/>
      <c r="AZ480" s="23"/>
      <c r="BA480" s="23"/>
      <c r="BB480" s="23"/>
      <c r="BC480" s="23"/>
      <c r="BD480" s="23"/>
      <c r="BE480" s="23"/>
      <c r="BF480" s="23"/>
      <c r="BG480" s="23"/>
      <c r="BH480" s="23"/>
      <c r="BI480" s="23"/>
      <c r="BJ480" s="23"/>
      <c r="BK480" s="23"/>
      <c r="BL480" s="23"/>
    </row>
    <row r="481" ht="15.75" customHeight="1">
      <c r="A481" s="51">
        <v>44659.746238645836</v>
      </c>
      <c r="B481" s="23" t="s">
        <v>9</v>
      </c>
      <c r="C481" s="52" t="s">
        <v>25</v>
      </c>
      <c r="D481" s="53" t="s">
        <v>40</v>
      </c>
      <c r="E481" s="141" t="s">
        <v>23</v>
      </c>
      <c r="F481" s="142" t="s">
        <v>23</v>
      </c>
      <c r="G481" s="143" t="s">
        <v>23</v>
      </c>
      <c r="H481" s="144" t="s">
        <v>15</v>
      </c>
      <c r="I481" s="145" t="s">
        <v>15</v>
      </c>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c r="AU481" s="23"/>
      <c r="AV481" s="23"/>
      <c r="AW481" s="23"/>
      <c r="AX481" s="23"/>
      <c r="AY481" s="23"/>
      <c r="AZ481" s="23"/>
      <c r="BA481" s="23"/>
      <c r="BB481" s="23"/>
      <c r="BC481" s="23"/>
      <c r="BD481" s="23"/>
      <c r="BE481" s="23"/>
      <c r="BF481" s="23"/>
      <c r="BG481" s="23"/>
      <c r="BH481" s="23"/>
      <c r="BI481" s="23"/>
      <c r="BJ481" s="23"/>
      <c r="BK481" s="23"/>
      <c r="BL481" s="23"/>
    </row>
    <row r="482" ht="15.75" customHeight="1">
      <c r="A482" s="51">
        <v>44659.74730606482</v>
      </c>
      <c r="B482" s="23" t="s">
        <v>21</v>
      </c>
      <c r="C482" s="52" t="s">
        <v>25</v>
      </c>
      <c r="D482" s="53" t="s">
        <v>96</v>
      </c>
      <c r="E482" s="141" t="s">
        <v>34</v>
      </c>
      <c r="F482" s="142" t="s">
        <v>34</v>
      </c>
      <c r="G482" s="146" t="s">
        <v>31</v>
      </c>
      <c r="H482" s="144" t="s">
        <v>16</v>
      </c>
      <c r="I482" s="145" t="s">
        <v>15</v>
      </c>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c r="AU482" s="23"/>
      <c r="AV482" s="23"/>
      <c r="AW482" s="23"/>
      <c r="AX482" s="23"/>
      <c r="AY482" s="23"/>
      <c r="AZ482" s="23"/>
      <c r="BA482" s="23"/>
      <c r="BB482" s="23"/>
      <c r="BC482" s="23"/>
      <c r="BD482" s="23"/>
      <c r="BE482" s="23"/>
      <c r="BF482" s="23"/>
      <c r="BG482" s="23"/>
      <c r="BH482" s="23"/>
      <c r="BI482" s="23"/>
      <c r="BJ482" s="23"/>
      <c r="BK482" s="23"/>
      <c r="BL482" s="23"/>
    </row>
    <row r="483" ht="15.75" customHeight="1">
      <c r="A483" s="51">
        <v>44659.74757717593</v>
      </c>
      <c r="B483" s="23" t="s">
        <v>21</v>
      </c>
      <c r="C483" s="52" t="s">
        <v>25</v>
      </c>
      <c r="D483" s="53" t="s">
        <v>30</v>
      </c>
      <c r="E483" s="141" t="s">
        <v>34</v>
      </c>
      <c r="F483" s="142" t="s">
        <v>34</v>
      </c>
      <c r="G483" s="143" t="s">
        <v>41</v>
      </c>
      <c r="H483" s="144" t="s">
        <v>16</v>
      </c>
      <c r="I483" s="145" t="s">
        <v>15</v>
      </c>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c r="AU483" s="23"/>
      <c r="AV483" s="23"/>
      <c r="AW483" s="23"/>
      <c r="AX483" s="23"/>
      <c r="AY483" s="23"/>
      <c r="AZ483" s="23"/>
      <c r="BA483" s="23"/>
      <c r="BB483" s="23"/>
      <c r="BC483" s="23"/>
      <c r="BD483" s="23"/>
      <c r="BE483" s="23"/>
      <c r="BF483" s="23"/>
      <c r="BG483" s="23"/>
      <c r="BH483" s="23"/>
      <c r="BI483" s="23"/>
      <c r="BJ483" s="23"/>
      <c r="BK483" s="23"/>
      <c r="BL483" s="23"/>
    </row>
    <row r="484" ht="15.75" customHeight="1">
      <c r="A484" s="51">
        <v>44659.74802640046</v>
      </c>
      <c r="B484" s="23" t="s">
        <v>35</v>
      </c>
      <c r="C484" s="52" t="s">
        <v>25</v>
      </c>
      <c r="D484" s="53" t="s">
        <v>30</v>
      </c>
      <c r="E484" s="107" t="s">
        <v>31</v>
      </c>
      <c r="F484" s="142" t="s">
        <v>34</v>
      </c>
      <c r="G484" s="143" t="s">
        <v>23</v>
      </c>
      <c r="H484" s="144" t="s">
        <v>24</v>
      </c>
      <c r="I484" s="145" t="s">
        <v>15</v>
      </c>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c r="AU484" s="23"/>
      <c r="AV484" s="23"/>
      <c r="AW484" s="23"/>
      <c r="AX484" s="23"/>
      <c r="AY484" s="23"/>
      <c r="AZ484" s="23"/>
      <c r="BA484" s="23"/>
      <c r="BB484" s="23"/>
      <c r="BC484" s="23"/>
      <c r="BD484" s="23"/>
      <c r="BE484" s="23"/>
      <c r="BF484" s="23"/>
      <c r="BG484" s="23"/>
      <c r="BH484" s="23"/>
      <c r="BI484" s="23"/>
      <c r="BJ484" s="23"/>
      <c r="BK484" s="23"/>
      <c r="BL484" s="23"/>
    </row>
    <row r="485" ht="15.75" customHeight="1">
      <c r="A485" s="51">
        <v>44659.77757103009</v>
      </c>
      <c r="B485" s="23" t="s">
        <v>21</v>
      </c>
      <c r="C485" s="52" t="s">
        <v>25</v>
      </c>
      <c r="D485" s="53" t="s">
        <v>11</v>
      </c>
      <c r="E485" s="141" t="s">
        <v>34</v>
      </c>
      <c r="F485" s="142" t="s">
        <v>34</v>
      </c>
      <c r="G485" s="143" t="s">
        <v>23</v>
      </c>
      <c r="H485" s="144" t="s">
        <v>16</v>
      </c>
      <c r="I485" s="145" t="s">
        <v>15</v>
      </c>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c r="AU485" s="23"/>
      <c r="AV485" s="23"/>
      <c r="AW485" s="23"/>
      <c r="AX485" s="23"/>
      <c r="AY485" s="23"/>
      <c r="AZ485" s="23"/>
      <c r="BA485" s="23"/>
      <c r="BB485" s="23"/>
      <c r="BC485" s="23"/>
      <c r="BD485" s="23"/>
      <c r="BE485" s="23"/>
      <c r="BF485" s="23"/>
      <c r="BG485" s="23"/>
      <c r="BH485" s="23"/>
      <c r="BI485" s="23"/>
      <c r="BJ485" s="23"/>
      <c r="BK485" s="23"/>
      <c r="BL485" s="23"/>
    </row>
    <row r="486" ht="15.75" customHeight="1">
      <c r="A486" s="51">
        <v>44660.850327754626</v>
      </c>
      <c r="B486" s="23" t="s">
        <v>21</v>
      </c>
      <c r="C486" s="52" t="s">
        <v>25</v>
      </c>
      <c r="D486" s="53" t="s">
        <v>97</v>
      </c>
      <c r="E486" s="107" t="s">
        <v>13</v>
      </c>
      <c r="F486" s="147" t="s">
        <v>13</v>
      </c>
      <c r="G486" s="146" t="s">
        <v>13</v>
      </c>
      <c r="H486" s="144" t="s">
        <v>16</v>
      </c>
      <c r="I486" s="145" t="s">
        <v>15</v>
      </c>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c r="AU486" s="23"/>
      <c r="AV486" s="23"/>
      <c r="AW486" s="23"/>
      <c r="AX486" s="23"/>
      <c r="AY486" s="23"/>
      <c r="AZ486" s="23"/>
      <c r="BA486" s="23"/>
      <c r="BB486" s="23"/>
      <c r="BC486" s="23"/>
      <c r="BD486" s="23"/>
      <c r="BE486" s="23"/>
      <c r="BF486" s="23"/>
      <c r="BG486" s="23"/>
      <c r="BH486" s="23"/>
      <c r="BI486" s="23"/>
      <c r="BJ486" s="23"/>
      <c r="BK486" s="23"/>
      <c r="BL486" s="23"/>
    </row>
    <row r="487" ht="15.75" customHeight="1">
      <c r="A487" s="51">
        <v>44663.37365674769</v>
      </c>
      <c r="B487" s="23" t="s">
        <v>35</v>
      </c>
      <c r="C487" s="52" t="s">
        <v>25</v>
      </c>
      <c r="D487" s="53" t="s">
        <v>30</v>
      </c>
      <c r="E487" s="107" t="s">
        <v>31</v>
      </c>
      <c r="F487" s="147" t="s">
        <v>31</v>
      </c>
      <c r="G487" s="143" t="s">
        <v>14</v>
      </c>
      <c r="H487" s="144" t="s">
        <v>16</v>
      </c>
      <c r="I487" s="145" t="s">
        <v>16</v>
      </c>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c r="AU487" s="23"/>
      <c r="AV487" s="23"/>
      <c r="AW487" s="23"/>
      <c r="AX487" s="23"/>
      <c r="AY487" s="23"/>
      <c r="AZ487" s="23"/>
      <c r="BA487" s="23"/>
      <c r="BB487" s="23"/>
      <c r="BC487" s="23"/>
      <c r="BD487" s="23"/>
      <c r="BE487" s="23"/>
      <c r="BF487" s="23"/>
      <c r="BG487" s="23"/>
      <c r="BH487" s="23"/>
      <c r="BI487" s="23"/>
      <c r="BJ487" s="23"/>
      <c r="BK487" s="23"/>
      <c r="BL487" s="23"/>
    </row>
    <row r="488" ht="15.75" customHeight="1">
      <c r="A488" s="51">
        <v>44663.57699163194</v>
      </c>
      <c r="B488" s="23" t="s">
        <v>21</v>
      </c>
      <c r="C488" s="52" t="s">
        <v>25</v>
      </c>
      <c r="D488" s="53" t="s">
        <v>30</v>
      </c>
      <c r="E488" s="141" t="s">
        <v>34</v>
      </c>
      <c r="F488" s="142" t="s">
        <v>34</v>
      </c>
      <c r="G488" s="146" t="s">
        <v>13</v>
      </c>
      <c r="H488" s="144" t="s">
        <v>24</v>
      </c>
      <c r="I488" s="145" t="s">
        <v>15</v>
      </c>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c r="AU488" s="23"/>
      <c r="AV488" s="23"/>
      <c r="AW488" s="23"/>
      <c r="AX488" s="23"/>
      <c r="AY488" s="23"/>
      <c r="AZ488" s="23"/>
      <c r="BA488" s="23"/>
      <c r="BB488" s="23"/>
      <c r="BC488" s="23"/>
      <c r="BD488" s="23"/>
      <c r="BE488" s="23"/>
      <c r="BF488" s="23"/>
      <c r="BG488" s="23"/>
      <c r="BH488" s="23"/>
      <c r="BI488" s="23"/>
      <c r="BJ488" s="23"/>
      <c r="BK488" s="23"/>
      <c r="BL488" s="23"/>
    </row>
    <row r="489" ht="15.75" customHeight="1">
      <c r="A489" s="51">
        <v>44663.57732668982</v>
      </c>
      <c r="B489" s="23" t="s">
        <v>21</v>
      </c>
      <c r="C489" s="52" t="s">
        <v>25</v>
      </c>
      <c r="D489" s="53" t="s">
        <v>30</v>
      </c>
      <c r="E489" s="107" t="s">
        <v>31</v>
      </c>
      <c r="F489" s="142" t="s">
        <v>34</v>
      </c>
      <c r="G489" s="146" t="s">
        <v>13</v>
      </c>
      <c r="H489" s="144" t="s">
        <v>16</v>
      </c>
      <c r="I489" s="145" t="s">
        <v>15</v>
      </c>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c r="AU489" s="23"/>
      <c r="AV489" s="23"/>
      <c r="AW489" s="23"/>
      <c r="AX489" s="23"/>
      <c r="AY489" s="23"/>
      <c r="AZ489" s="23"/>
      <c r="BA489" s="23"/>
      <c r="BB489" s="23"/>
      <c r="BC489" s="23"/>
      <c r="BD489" s="23"/>
      <c r="BE489" s="23"/>
      <c r="BF489" s="23"/>
      <c r="BG489" s="23"/>
      <c r="BH489" s="23"/>
      <c r="BI489" s="23"/>
      <c r="BJ489" s="23"/>
      <c r="BK489" s="23"/>
      <c r="BL489" s="23"/>
    </row>
    <row r="490" ht="15.75" customHeight="1">
      <c r="A490" s="51">
        <v>44663.624429814816</v>
      </c>
      <c r="B490" s="23" t="s">
        <v>21</v>
      </c>
      <c r="C490" s="52" t="s">
        <v>25</v>
      </c>
      <c r="D490" s="53" t="s">
        <v>30</v>
      </c>
      <c r="E490" s="107" t="s">
        <v>31</v>
      </c>
      <c r="F490" s="142" t="s">
        <v>23</v>
      </c>
      <c r="G490" s="143" t="s">
        <v>14</v>
      </c>
      <c r="H490" s="144" t="s">
        <v>16</v>
      </c>
      <c r="I490" s="145" t="s">
        <v>16</v>
      </c>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c r="AU490" s="23"/>
      <c r="AV490" s="23"/>
      <c r="AW490" s="23"/>
      <c r="AX490" s="23"/>
      <c r="AY490" s="23"/>
      <c r="AZ490" s="23"/>
      <c r="BA490" s="23"/>
      <c r="BB490" s="23"/>
      <c r="BC490" s="23"/>
      <c r="BD490" s="23"/>
      <c r="BE490" s="23"/>
      <c r="BF490" s="23"/>
      <c r="BG490" s="23"/>
      <c r="BH490" s="23"/>
      <c r="BI490" s="23"/>
      <c r="BJ490" s="23"/>
      <c r="BK490" s="23"/>
      <c r="BL490" s="23"/>
    </row>
    <row r="491" ht="15.75" customHeight="1">
      <c r="A491" s="51">
        <v>44663.62462505787</v>
      </c>
      <c r="B491" s="23" t="s">
        <v>21</v>
      </c>
      <c r="C491" s="52" t="s">
        <v>25</v>
      </c>
      <c r="D491" s="53" t="s">
        <v>11</v>
      </c>
      <c r="E491" s="141" t="s">
        <v>23</v>
      </c>
      <c r="F491" s="147" t="s">
        <v>13</v>
      </c>
      <c r="G491" s="146" t="s">
        <v>13</v>
      </c>
      <c r="H491" s="144" t="s">
        <v>15</v>
      </c>
      <c r="I491" s="145" t="s">
        <v>16</v>
      </c>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c r="AU491" s="23"/>
      <c r="AV491" s="23"/>
      <c r="AW491" s="23"/>
      <c r="AX491" s="23"/>
      <c r="AY491" s="23"/>
      <c r="AZ491" s="23"/>
      <c r="BA491" s="23"/>
      <c r="BB491" s="23"/>
      <c r="BC491" s="23"/>
      <c r="BD491" s="23"/>
      <c r="BE491" s="23"/>
      <c r="BF491" s="23"/>
      <c r="BG491" s="23"/>
      <c r="BH491" s="23"/>
      <c r="BI491" s="23"/>
      <c r="BJ491" s="23"/>
      <c r="BK491" s="23"/>
      <c r="BL491" s="23"/>
    </row>
    <row r="492" ht="15.75" customHeight="1">
      <c r="A492" s="51">
        <v>44663.62462578704</v>
      </c>
      <c r="B492" s="23" t="s">
        <v>21</v>
      </c>
      <c r="C492" s="52" t="s">
        <v>25</v>
      </c>
      <c r="D492" s="53" t="s">
        <v>30</v>
      </c>
      <c r="E492" s="141" t="s">
        <v>23</v>
      </c>
      <c r="F492" s="142" t="s">
        <v>14</v>
      </c>
      <c r="G492" s="146" t="s">
        <v>13</v>
      </c>
      <c r="H492" s="144" t="s">
        <v>16</v>
      </c>
      <c r="I492" s="145" t="s">
        <v>16</v>
      </c>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c r="AU492" s="23"/>
      <c r="AV492" s="23"/>
      <c r="AW492" s="23"/>
      <c r="AX492" s="23"/>
      <c r="AY492" s="23"/>
      <c r="AZ492" s="23"/>
      <c r="BA492" s="23"/>
      <c r="BB492" s="23"/>
      <c r="BC492" s="23"/>
      <c r="BD492" s="23"/>
      <c r="BE492" s="23"/>
      <c r="BF492" s="23"/>
      <c r="BG492" s="23"/>
      <c r="BH492" s="23"/>
      <c r="BI492" s="23"/>
      <c r="BJ492" s="23"/>
      <c r="BK492" s="23"/>
      <c r="BL492" s="23"/>
    </row>
    <row r="493" ht="15.75" customHeight="1">
      <c r="A493" s="51">
        <v>44663.625024953704</v>
      </c>
      <c r="B493" s="23" t="s">
        <v>21</v>
      </c>
      <c r="C493" s="52" t="s">
        <v>25</v>
      </c>
      <c r="D493" s="53" t="s">
        <v>30</v>
      </c>
      <c r="E493" s="107" t="s">
        <v>31</v>
      </c>
      <c r="F493" s="147" t="s">
        <v>13</v>
      </c>
      <c r="G493" s="146" t="s">
        <v>13</v>
      </c>
      <c r="H493" s="144" t="s">
        <v>24</v>
      </c>
      <c r="I493" s="145" t="s">
        <v>15</v>
      </c>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c r="AU493" s="23"/>
      <c r="AV493" s="23"/>
      <c r="AW493" s="23"/>
      <c r="AX493" s="23"/>
      <c r="AY493" s="23"/>
      <c r="AZ493" s="23"/>
      <c r="BA493" s="23"/>
      <c r="BB493" s="23"/>
      <c r="BC493" s="23"/>
      <c r="BD493" s="23"/>
      <c r="BE493" s="23"/>
      <c r="BF493" s="23"/>
      <c r="BG493" s="23"/>
      <c r="BH493" s="23"/>
      <c r="BI493" s="23"/>
      <c r="BJ493" s="23"/>
      <c r="BK493" s="23"/>
      <c r="BL493" s="23"/>
    </row>
    <row r="494" ht="15.75" customHeight="1">
      <c r="A494" s="51">
        <v>44663.6251165162</v>
      </c>
      <c r="B494" s="23" t="s">
        <v>21</v>
      </c>
      <c r="C494" s="52" t="s">
        <v>25</v>
      </c>
      <c r="D494" s="53" t="s">
        <v>30</v>
      </c>
      <c r="E494" s="107" t="s">
        <v>31</v>
      </c>
      <c r="F494" s="147" t="s">
        <v>13</v>
      </c>
      <c r="G494" s="146" t="s">
        <v>13</v>
      </c>
      <c r="H494" s="144" t="s">
        <v>15</v>
      </c>
      <c r="I494" s="145" t="s">
        <v>16</v>
      </c>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c r="AU494" s="23"/>
      <c r="AV494" s="23"/>
      <c r="AW494" s="23"/>
      <c r="AX494" s="23"/>
      <c r="AY494" s="23"/>
      <c r="AZ494" s="23"/>
      <c r="BA494" s="23"/>
      <c r="BB494" s="23"/>
      <c r="BC494" s="23"/>
      <c r="BD494" s="23"/>
      <c r="BE494" s="23"/>
      <c r="BF494" s="23"/>
      <c r="BG494" s="23"/>
      <c r="BH494" s="23"/>
      <c r="BI494" s="23"/>
      <c r="BJ494" s="23"/>
      <c r="BK494" s="23"/>
      <c r="BL494" s="23"/>
    </row>
    <row r="495" ht="15.75" customHeight="1">
      <c r="A495" s="51">
        <v>44663.62620665509</v>
      </c>
      <c r="B495" s="23" t="s">
        <v>21</v>
      </c>
      <c r="C495" s="52" t="s">
        <v>25</v>
      </c>
      <c r="D495" s="53" t="s">
        <v>30</v>
      </c>
      <c r="E495" s="107" t="s">
        <v>31</v>
      </c>
      <c r="F495" s="142" t="s">
        <v>34</v>
      </c>
      <c r="G495" s="143" t="s">
        <v>41</v>
      </c>
      <c r="H495" s="144" t="s">
        <v>16</v>
      </c>
      <c r="I495" s="145" t="s">
        <v>16</v>
      </c>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c r="AU495" s="23"/>
      <c r="AV495" s="23"/>
      <c r="AW495" s="23"/>
      <c r="AX495" s="23"/>
      <c r="AY495" s="23"/>
      <c r="AZ495" s="23"/>
      <c r="BA495" s="23"/>
      <c r="BB495" s="23"/>
      <c r="BC495" s="23"/>
      <c r="BD495" s="23"/>
      <c r="BE495" s="23"/>
      <c r="BF495" s="23"/>
      <c r="BG495" s="23"/>
      <c r="BH495" s="23"/>
      <c r="BI495" s="23"/>
      <c r="BJ495" s="23"/>
      <c r="BK495" s="23"/>
      <c r="BL495" s="23"/>
    </row>
    <row r="496" ht="15.75" customHeight="1">
      <c r="A496" s="51">
        <v>44663.62646288195</v>
      </c>
      <c r="B496" s="23" t="s">
        <v>21</v>
      </c>
      <c r="C496" s="52" t="s">
        <v>25</v>
      </c>
      <c r="D496" s="53" t="s">
        <v>30</v>
      </c>
      <c r="E496" s="107" t="s">
        <v>31</v>
      </c>
      <c r="F496" s="142" t="s">
        <v>34</v>
      </c>
      <c r="G496" s="146" t="s">
        <v>31</v>
      </c>
      <c r="H496" s="144" t="s">
        <v>16</v>
      </c>
      <c r="I496" s="145" t="s">
        <v>16</v>
      </c>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c r="AU496" s="23"/>
      <c r="AV496" s="23"/>
      <c r="AW496" s="23"/>
      <c r="AX496" s="23"/>
      <c r="AY496" s="23"/>
      <c r="AZ496" s="23"/>
      <c r="BA496" s="23"/>
      <c r="BB496" s="23"/>
      <c r="BC496" s="23"/>
      <c r="BD496" s="23"/>
      <c r="BE496" s="23"/>
      <c r="BF496" s="23"/>
      <c r="BG496" s="23"/>
      <c r="BH496" s="23"/>
      <c r="BI496" s="23"/>
      <c r="BJ496" s="23"/>
      <c r="BK496" s="23"/>
      <c r="BL496" s="23"/>
    </row>
    <row r="497" ht="15.75" customHeight="1">
      <c r="A497" s="51">
        <v>44663.62700482639</v>
      </c>
      <c r="B497" s="23" t="s">
        <v>21</v>
      </c>
      <c r="C497" s="52" t="s">
        <v>25</v>
      </c>
      <c r="D497" s="53" t="s">
        <v>30</v>
      </c>
      <c r="E497" s="141" t="s">
        <v>23</v>
      </c>
      <c r="F497" s="142" t="s">
        <v>14</v>
      </c>
      <c r="G497" s="143" t="s">
        <v>23</v>
      </c>
      <c r="H497" s="144" t="s">
        <v>24</v>
      </c>
      <c r="I497" s="145" t="s">
        <v>15</v>
      </c>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c r="AU497" s="23"/>
      <c r="AV497" s="23"/>
      <c r="AW497" s="23"/>
      <c r="AX497" s="23"/>
      <c r="AY497" s="23"/>
      <c r="AZ497" s="23"/>
      <c r="BA497" s="23"/>
      <c r="BB497" s="23"/>
      <c r="BC497" s="23"/>
      <c r="BD497" s="23"/>
      <c r="BE497" s="23"/>
      <c r="BF497" s="23"/>
      <c r="BG497" s="23"/>
      <c r="BH497" s="23"/>
      <c r="BI497" s="23"/>
      <c r="BJ497" s="23"/>
      <c r="BK497" s="23"/>
      <c r="BL497" s="23"/>
    </row>
    <row r="498" ht="15.75" customHeight="1">
      <c r="A498" s="51">
        <v>44663.62709542824</v>
      </c>
      <c r="B498" s="23" t="s">
        <v>21</v>
      </c>
      <c r="C498" s="52" t="s">
        <v>25</v>
      </c>
      <c r="D498" s="53" t="s">
        <v>30</v>
      </c>
      <c r="E498" s="107" t="s">
        <v>31</v>
      </c>
      <c r="F498" s="142" t="s">
        <v>34</v>
      </c>
      <c r="G498" s="143" t="s">
        <v>23</v>
      </c>
      <c r="H498" s="144" t="s">
        <v>15</v>
      </c>
      <c r="I498" s="145" t="s">
        <v>15</v>
      </c>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c r="AU498" s="23"/>
      <c r="AV498" s="23"/>
      <c r="AW498" s="23"/>
      <c r="AX498" s="23"/>
      <c r="AY498" s="23"/>
      <c r="AZ498" s="23"/>
      <c r="BA498" s="23"/>
      <c r="BB498" s="23"/>
      <c r="BC498" s="23"/>
      <c r="BD498" s="23"/>
      <c r="BE498" s="23"/>
      <c r="BF498" s="23"/>
      <c r="BG498" s="23"/>
      <c r="BH498" s="23"/>
      <c r="BI498" s="23"/>
      <c r="BJ498" s="23"/>
      <c r="BK498" s="23"/>
      <c r="BL498" s="23"/>
    </row>
    <row r="499" ht="15.75" customHeight="1">
      <c r="A499" s="51">
        <v>44663.627227731486</v>
      </c>
      <c r="B499" s="23" t="s">
        <v>21</v>
      </c>
      <c r="C499" s="52" t="s">
        <v>25</v>
      </c>
      <c r="D499" s="53" t="s">
        <v>30</v>
      </c>
      <c r="E499" s="107" t="s">
        <v>31</v>
      </c>
      <c r="F499" s="142" t="s">
        <v>14</v>
      </c>
      <c r="G499" s="143" t="s">
        <v>41</v>
      </c>
      <c r="H499" s="144" t="s">
        <v>16</v>
      </c>
      <c r="I499" s="145" t="s">
        <v>15</v>
      </c>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c r="AU499" s="23"/>
      <c r="AV499" s="23"/>
      <c r="AW499" s="23"/>
      <c r="AX499" s="23"/>
      <c r="AY499" s="23"/>
      <c r="AZ499" s="23"/>
      <c r="BA499" s="23"/>
      <c r="BB499" s="23"/>
      <c r="BC499" s="23"/>
      <c r="BD499" s="23"/>
      <c r="BE499" s="23"/>
      <c r="BF499" s="23"/>
      <c r="BG499" s="23"/>
      <c r="BH499" s="23"/>
      <c r="BI499" s="23"/>
      <c r="BJ499" s="23"/>
      <c r="BK499" s="23"/>
      <c r="BL499" s="23"/>
    </row>
    <row r="500" ht="15.75" customHeight="1">
      <c r="A500" s="51">
        <v>44663.62786821759</v>
      </c>
      <c r="B500" s="23" t="s">
        <v>21</v>
      </c>
      <c r="C500" s="52" t="s">
        <v>25</v>
      </c>
      <c r="D500" s="53" t="s">
        <v>11</v>
      </c>
      <c r="E500" s="107" t="s">
        <v>31</v>
      </c>
      <c r="F500" s="142" t="s">
        <v>34</v>
      </c>
      <c r="G500" s="143" t="s">
        <v>41</v>
      </c>
      <c r="H500" s="144" t="s">
        <v>24</v>
      </c>
      <c r="I500" s="145" t="s">
        <v>15</v>
      </c>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c r="AY500" s="23"/>
      <c r="AZ500" s="23"/>
      <c r="BA500" s="23"/>
      <c r="BB500" s="23"/>
      <c r="BC500" s="23"/>
      <c r="BD500" s="23"/>
      <c r="BE500" s="23"/>
      <c r="BF500" s="23"/>
      <c r="BG500" s="23"/>
      <c r="BH500" s="23"/>
      <c r="BI500" s="23"/>
      <c r="BJ500" s="23"/>
      <c r="BK500" s="23"/>
      <c r="BL500" s="23"/>
    </row>
    <row r="501" ht="15.75" customHeight="1">
      <c r="A501" s="51">
        <v>44663.63034909722</v>
      </c>
      <c r="B501" s="23" t="s">
        <v>21</v>
      </c>
      <c r="C501" s="52" t="s">
        <v>25</v>
      </c>
      <c r="D501" s="53" t="s">
        <v>77</v>
      </c>
      <c r="E501" s="107" t="s">
        <v>31</v>
      </c>
      <c r="F501" s="142" t="s">
        <v>34</v>
      </c>
      <c r="G501" s="143" t="s">
        <v>41</v>
      </c>
      <c r="H501" s="144" t="s">
        <v>24</v>
      </c>
      <c r="I501" s="145" t="s">
        <v>15</v>
      </c>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c r="AU501" s="23"/>
      <c r="AV501" s="23"/>
      <c r="AW501" s="23"/>
      <c r="AX501" s="23"/>
      <c r="AY501" s="23"/>
      <c r="AZ501" s="23"/>
      <c r="BA501" s="23"/>
      <c r="BB501" s="23"/>
      <c r="BC501" s="23"/>
      <c r="BD501" s="23"/>
      <c r="BE501" s="23"/>
      <c r="BF501" s="23"/>
      <c r="BG501" s="23"/>
      <c r="BH501" s="23"/>
      <c r="BI501" s="23"/>
      <c r="BJ501" s="23"/>
      <c r="BK501" s="23"/>
      <c r="BL501" s="23"/>
    </row>
    <row r="502" ht="15.75" customHeight="1">
      <c r="A502" s="51">
        <v>44663.63149269676</v>
      </c>
      <c r="B502" s="23" t="s">
        <v>21</v>
      </c>
      <c r="C502" s="52" t="s">
        <v>25</v>
      </c>
      <c r="D502" s="53" t="s">
        <v>30</v>
      </c>
      <c r="E502" s="141" t="s">
        <v>23</v>
      </c>
      <c r="F502" s="142" t="s">
        <v>23</v>
      </c>
      <c r="G502" s="143" t="s">
        <v>23</v>
      </c>
      <c r="H502" s="144" t="s">
        <v>16</v>
      </c>
      <c r="I502" s="145" t="s">
        <v>16</v>
      </c>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c r="AU502" s="23"/>
      <c r="AV502" s="23"/>
      <c r="AW502" s="23"/>
      <c r="AX502" s="23"/>
      <c r="AY502" s="23"/>
      <c r="AZ502" s="23"/>
      <c r="BA502" s="23"/>
      <c r="BB502" s="23"/>
      <c r="BC502" s="23"/>
      <c r="BD502" s="23"/>
      <c r="BE502" s="23"/>
      <c r="BF502" s="23"/>
      <c r="BG502" s="23"/>
      <c r="BH502" s="23"/>
      <c r="BI502" s="23"/>
      <c r="BJ502" s="23"/>
      <c r="BK502" s="23"/>
      <c r="BL502" s="23"/>
    </row>
    <row r="503" ht="15.75" customHeight="1">
      <c r="A503" s="51">
        <v>44664.378584791666</v>
      </c>
      <c r="B503" s="23" t="s">
        <v>21</v>
      </c>
      <c r="C503" s="52" t="s">
        <v>25</v>
      </c>
      <c r="D503" s="53" t="s">
        <v>30</v>
      </c>
      <c r="E503" s="107" t="s">
        <v>31</v>
      </c>
      <c r="F503" s="147" t="s">
        <v>13</v>
      </c>
      <c r="G503" s="146" t="s">
        <v>13</v>
      </c>
      <c r="H503" s="144" t="s">
        <v>15</v>
      </c>
      <c r="I503" s="145" t="s">
        <v>15</v>
      </c>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c r="AU503" s="23"/>
      <c r="AV503" s="23"/>
      <c r="AW503" s="23"/>
      <c r="AX503" s="23"/>
      <c r="AY503" s="23"/>
      <c r="AZ503" s="23"/>
      <c r="BA503" s="23"/>
      <c r="BB503" s="23"/>
      <c r="BC503" s="23"/>
      <c r="BD503" s="23"/>
      <c r="BE503" s="23"/>
      <c r="BF503" s="23"/>
      <c r="BG503" s="23"/>
      <c r="BH503" s="23"/>
      <c r="BI503" s="23"/>
      <c r="BJ503" s="23"/>
      <c r="BK503" s="23"/>
      <c r="BL503" s="23"/>
    </row>
    <row r="504" ht="15.75" customHeight="1">
      <c r="A504" s="51">
        <v>44664.37948423611</v>
      </c>
      <c r="B504" s="23" t="s">
        <v>21</v>
      </c>
      <c r="C504" s="52" t="s">
        <v>25</v>
      </c>
      <c r="D504" s="53" t="s">
        <v>11</v>
      </c>
      <c r="E504" s="107" t="s">
        <v>13</v>
      </c>
      <c r="F504" s="147" t="s">
        <v>13</v>
      </c>
      <c r="G504" s="143" t="s">
        <v>14</v>
      </c>
      <c r="H504" s="144" t="s">
        <v>16</v>
      </c>
      <c r="I504" s="145" t="s">
        <v>15</v>
      </c>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c r="AU504" s="23"/>
      <c r="AV504" s="23"/>
      <c r="AW504" s="23"/>
      <c r="AX504" s="23"/>
      <c r="AY504" s="23"/>
      <c r="AZ504" s="23"/>
      <c r="BA504" s="23"/>
      <c r="BB504" s="23"/>
      <c r="BC504" s="23"/>
      <c r="BD504" s="23"/>
      <c r="BE504" s="23"/>
      <c r="BF504" s="23"/>
      <c r="BG504" s="23"/>
      <c r="BH504" s="23"/>
      <c r="BI504" s="23"/>
      <c r="BJ504" s="23"/>
      <c r="BK504" s="23"/>
      <c r="BL504" s="23"/>
    </row>
    <row r="505" ht="15.75" customHeight="1">
      <c r="A505" s="51">
        <v>44664.380966365745</v>
      </c>
      <c r="B505" s="23" t="s">
        <v>21</v>
      </c>
      <c r="C505" s="52" t="s">
        <v>25</v>
      </c>
      <c r="D505" s="53" t="s">
        <v>30</v>
      </c>
      <c r="E505" s="107" t="s">
        <v>31</v>
      </c>
      <c r="F505" s="142" t="s">
        <v>23</v>
      </c>
      <c r="G505" s="143" t="s">
        <v>41</v>
      </c>
      <c r="H505" s="144" t="s">
        <v>24</v>
      </c>
      <c r="I505" s="145" t="s">
        <v>15</v>
      </c>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c r="AU505" s="23"/>
      <c r="AV505" s="23"/>
      <c r="AW505" s="23"/>
      <c r="AX505" s="23"/>
      <c r="AY505" s="23"/>
      <c r="AZ505" s="23"/>
      <c r="BA505" s="23"/>
      <c r="BB505" s="23"/>
      <c r="BC505" s="23"/>
      <c r="BD505" s="23"/>
      <c r="BE505" s="23"/>
      <c r="BF505" s="23"/>
      <c r="BG505" s="23"/>
      <c r="BH505" s="23"/>
      <c r="BI505" s="23"/>
      <c r="BJ505" s="23"/>
      <c r="BK505" s="23"/>
      <c r="BL505" s="23"/>
    </row>
    <row r="506" ht="15.75" customHeight="1">
      <c r="A506" s="51">
        <v>44664.381898101856</v>
      </c>
      <c r="B506" s="23" t="s">
        <v>21</v>
      </c>
      <c r="C506" s="52" t="s">
        <v>25</v>
      </c>
      <c r="D506" s="53" t="s">
        <v>30</v>
      </c>
      <c r="E506" s="141" t="s">
        <v>23</v>
      </c>
      <c r="F506" s="142" t="s">
        <v>23</v>
      </c>
      <c r="G506" s="143" t="s">
        <v>41</v>
      </c>
      <c r="H506" s="144" t="s">
        <v>16</v>
      </c>
      <c r="I506" s="145" t="s">
        <v>15</v>
      </c>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c r="AU506" s="23"/>
      <c r="AV506" s="23"/>
      <c r="AW506" s="23"/>
      <c r="AX506" s="23"/>
      <c r="AY506" s="23"/>
      <c r="AZ506" s="23"/>
      <c r="BA506" s="23"/>
      <c r="BB506" s="23"/>
      <c r="BC506" s="23"/>
      <c r="BD506" s="23"/>
      <c r="BE506" s="23"/>
      <c r="BF506" s="23"/>
      <c r="BG506" s="23"/>
      <c r="BH506" s="23"/>
      <c r="BI506" s="23"/>
      <c r="BJ506" s="23"/>
      <c r="BK506" s="23"/>
      <c r="BL506" s="23"/>
    </row>
    <row r="507" ht="15.75" customHeight="1">
      <c r="A507" s="51">
        <v>44664.38581386574</v>
      </c>
      <c r="B507" s="23" t="s">
        <v>21</v>
      </c>
      <c r="C507" s="52" t="s">
        <v>25</v>
      </c>
      <c r="D507" s="53" t="s">
        <v>30</v>
      </c>
      <c r="E507" s="107" t="s">
        <v>31</v>
      </c>
      <c r="F507" s="147" t="s">
        <v>13</v>
      </c>
      <c r="G507" s="146" t="s">
        <v>13</v>
      </c>
      <c r="H507" s="144" t="s">
        <v>15</v>
      </c>
      <c r="I507" s="145" t="s">
        <v>15</v>
      </c>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c r="AU507" s="23"/>
      <c r="AV507" s="23"/>
      <c r="AW507" s="23"/>
      <c r="AX507" s="23"/>
      <c r="AY507" s="23"/>
      <c r="AZ507" s="23"/>
      <c r="BA507" s="23"/>
      <c r="BB507" s="23"/>
      <c r="BC507" s="23"/>
      <c r="BD507" s="23"/>
      <c r="BE507" s="23"/>
      <c r="BF507" s="23"/>
      <c r="BG507" s="23"/>
      <c r="BH507" s="23"/>
      <c r="BI507" s="23"/>
      <c r="BJ507" s="23"/>
      <c r="BK507" s="23"/>
      <c r="BL507" s="23"/>
    </row>
    <row r="508" ht="15.75" customHeight="1">
      <c r="A508" s="51">
        <v>44664.43818375</v>
      </c>
      <c r="B508" s="23" t="s">
        <v>21</v>
      </c>
      <c r="C508" s="52" t="s">
        <v>25</v>
      </c>
      <c r="D508" s="53" t="s">
        <v>30</v>
      </c>
      <c r="E508" s="107" t="s">
        <v>31</v>
      </c>
      <c r="F508" s="142" t="s">
        <v>14</v>
      </c>
      <c r="G508" s="143" t="s">
        <v>14</v>
      </c>
      <c r="H508" s="144" t="s">
        <v>16</v>
      </c>
      <c r="I508" s="145" t="s">
        <v>16</v>
      </c>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c r="AU508" s="23"/>
      <c r="AV508" s="23"/>
      <c r="AW508" s="23"/>
      <c r="AX508" s="23"/>
      <c r="AY508" s="23"/>
      <c r="AZ508" s="23"/>
      <c r="BA508" s="23"/>
      <c r="BB508" s="23"/>
      <c r="BC508" s="23"/>
      <c r="BD508" s="23"/>
      <c r="BE508" s="23"/>
      <c r="BF508" s="23"/>
      <c r="BG508" s="23"/>
      <c r="BH508" s="23"/>
      <c r="BI508" s="23"/>
      <c r="BJ508" s="23"/>
      <c r="BK508" s="23"/>
      <c r="BL508" s="23"/>
    </row>
    <row r="509" ht="15.75" customHeight="1">
      <c r="A509" s="51">
        <v>44664.43818516204</v>
      </c>
      <c r="B509" s="23" t="s">
        <v>21</v>
      </c>
      <c r="C509" s="52" t="s">
        <v>25</v>
      </c>
      <c r="D509" s="53" t="s">
        <v>11</v>
      </c>
      <c r="E509" s="141" t="s">
        <v>34</v>
      </c>
      <c r="F509" s="142" t="s">
        <v>34</v>
      </c>
      <c r="G509" s="143" t="s">
        <v>23</v>
      </c>
      <c r="H509" s="144" t="s">
        <v>15</v>
      </c>
      <c r="I509" s="145" t="s">
        <v>15</v>
      </c>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c r="AU509" s="23"/>
      <c r="AV509" s="23"/>
      <c r="AW509" s="23"/>
      <c r="AX509" s="23"/>
      <c r="AY509" s="23"/>
      <c r="AZ509" s="23"/>
      <c r="BA509" s="23"/>
      <c r="BB509" s="23"/>
      <c r="BC509" s="23"/>
      <c r="BD509" s="23"/>
      <c r="BE509" s="23"/>
      <c r="BF509" s="23"/>
      <c r="BG509" s="23"/>
      <c r="BH509" s="23"/>
      <c r="BI509" s="23"/>
      <c r="BJ509" s="23"/>
      <c r="BK509" s="23"/>
      <c r="BL509" s="23"/>
    </row>
    <row r="510" ht="15.75" customHeight="1">
      <c r="A510" s="51">
        <v>44664.43903043981</v>
      </c>
      <c r="B510" s="23" t="s">
        <v>21</v>
      </c>
      <c r="C510" s="52" t="s">
        <v>25</v>
      </c>
      <c r="D510" s="53" t="s">
        <v>11</v>
      </c>
      <c r="E510" s="141" t="s">
        <v>34</v>
      </c>
      <c r="F510" s="142" t="s">
        <v>34</v>
      </c>
      <c r="G510" s="143" t="s">
        <v>14</v>
      </c>
      <c r="H510" s="144" t="s">
        <v>16</v>
      </c>
      <c r="I510" s="145" t="s">
        <v>16</v>
      </c>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c r="AU510" s="23"/>
      <c r="AV510" s="23"/>
      <c r="AW510" s="23"/>
      <c r="AX510" s="23"/>
      <c r="AY510" s="23"/>
      <c r="AZ510" s="23"/>
      <c r="BA510" s="23"/>
      <c r="BB510" s="23"/>
      <c r="BC510" s="23"/>
      <c r="BD510" s="23"/>
      <c r="BE510" s="23"/>
      <c r="BF510" s="23"/>
      <c r="BG510" s="23"/>
      <c r="BH510" s="23"/>
      <c r="BI510" s="23"/>
      <c r="BJ510" s="23"/>
      <c r="BK510" s="23"/>
      <c r="BL510" s="23"/>
    </row>
    <row r="511" ht="15.75" customHeight="1">
      <c r="A511" s="51">
        <v>44664.43908449074</v>
      </c>
      <c r="B511" s="23" t="s">
        <v>21</v>
      </c>
      <c r="C511" s="52" t="s">
        <v>25</v>
      </c>
      <c r="D511" s="53" t="s">
        <v>30</v>
      </c>
      <c r="E511" s="107" t="s">
        <v>13</v>
      </c>
      <c r="F511" s="147" t="s">
        <v>31</v>
      </c>
      <c r="G511" s="146" t="s">
        <v>13</v>
      </c>
      <c r="H511" s="144" t="s">
        <v>16</v>
      </c>
      <c r="I511" s="145" t="s">
        <v>16</v>
      </c>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c r="AU511" s="23"/>
      <c r="AV511" s="23"/>
      <c r="AW511" s="23"/>
      <c r="AX511" s="23"/>
      <c r="AY511" s="23"/>
      <c r="AZ511" s="23"/>
      <c r="BA511" s="23"/>
      <c r="BB511" s="23"/>
      <c r="BC511" s="23"/>
      <c r="BD511" s="23"/>
      <c r="BE511" s="23"/>
      <c r="BF511" s="23"/>
      <c r="BG511" s="23"/>
      <c r="BH511" s="23"/>
      <c r="BI511" s="23"/>
      <c r="BJ511" s="23"/>
      <c r="BK511" s="23"/>
      <c r="BL511" s="23"/>
    </row>
    <row r="512" ht="15.75" customHeight="1">
      <c r="A512" s="51">
        <v>44664.439425856486</v>
      </c>
      <c r="B512" s="23" t="s">
        <v>21</v>
      </c>
      <c r="C512" s="52" t="s">
        <v>25</v>
      </c>
      <c r="D512" s="53"/>
      <c r="E512" s="141" t="s">
        <v>34</v>
      </c>
      <c r="F512" s="147" t="s">
        <v>31</v>
      </c>
      <c r="G512" s="143" t="s">
        <v>14</v>
      </c>
      <c r="H512" s="144" t="s">
        <v>15</v>
      </c>
      <c r="I512" s="145" t="s">
        <v>15</v>
      </c>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c r="AU512" s="23"/>
      <c r="AV512" s="23"/>
      <c r="AW512" s="23"/>
      <c r="AX512" s="23"/>
      <c r="AY512" s="23"/>
      <c r="AZ512" s="23"/>
      <c r="BA512" s="23"/>
      <c r="BB512" s="23"/>
      <c r="BC512" s="23"/>
      <c r="BD512" s="23"/>
      <c r="BE512" s="23"/>
      <c r="BF512" s="23"/>
      <c r="BG512" s="23"/>
      <c r="BH512" s="23"/>
      <c r="BI512" s="23"/>
      <c r="BJ512" s="23"/>
      <c r="BK512" s="23"/>
      <c r="BL512" s="23"/>
    </row>
    <row r="513" ht="15.75" customHeight="1">
      <c r="A513" s="51">
        <v>44664.43944180556</v>
      </c>
      <c r="B513" s="23" t="s">
        <v>21</v>
      </c>
      <c r="C513" s="52" t="s">
        <v>25</v>
      </c>
      <c r="D513" s="53" t="s">
        <v>11</v>
      </c>
      <c r="E513" s="141" t="s">
        <v>23</v>
      </c>
      <c r="F513" s="142" t="s">
        <v>23</v>
      </c>
      <c r="G513" s="146" t="s">
        <v>13</v>
      </c>
      <c r="H513" s="144" t="s">
        <v>16</v>
      </c>
      <c r="I513" s="145" t="s">
        <v>15</v>
      </c>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c r="AU513" s="23"/>
      <c r="AV513" s="23"/>
      <c r="AW513" s="23"/>
      <c r="AX513" s="23"/>
      <c r="AY513" s="23"/>
      <c r="AZ513" s="23"/>
      <c r="BA513" s="23"/>
      <c r="BB513" s="23"/>
      <c r="BC513" s="23"/>
      <c r="BD513" s="23"/>
      <c r="BE513" s="23"/>
      <c r="BF513" s="23"/>
      <c r="BG513" s="23"/>
      <c r="BH513" s="23"/>
      <c r="BI513" s="23"/>
      <c r="BJ513" s="23"/>
      <c r="BK513" s="23"/>
      <c r="BL513" s="23"/>
    </row>
    <row r="514" ht="15.75" customHeight="1">
      <c r="A514" s="51">
        <v>44664.43945053241</v>
      </c>
      <c r="B514" s="23" t="s">
        <v>21</v>
      </c>
      <c r="C514" s="52" t="s">
        <v>25</v>
      </c>
      <c r="D514" s="53" t="s">
        <v>11</v>
      </c>
      <c r="E514" s="107" t="s">
        <v>31</v>
      </c>
      <c r="F514" s="147" t="s">
        <v>13</v>
      </c>
      <c r="G514" s="146" t="s">
        <v>13</v>
      </c>
      <c r="H514" s="144" t="s">
        <v>16</v>
      </c>
      <c r="I514" s="145" t="s">
        <v>15</v>
      </c>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c r="AU514" s="23"/>
      <c r="AV514" s="23"/>
      <c r="AW514" s="23"/>
      <c r="AX514" s="23"/>
      <c r="AY514" s="23"/>
      <c r="AZ514" s="23"/>
      <c r="BA514" s="23"/>
      <c r="BB514" s="23"/>
      <c r="BC514" s="23"/>
      <c r="BD514" s="23"/>
      <c r="BE514" s="23"/>
      <c r="BF514" s="23"/>
      <c r="BG514" s="23"/>
      <c r="BH514" s="23"/>
      <c r="BI514" s="23"/>
      <c r="BJ514" s="23"/>
      <c r="BK514" s="23"/>
      <c r="BL514" s="23"/>
    </row>
    <row r="515" ht="15.75" customHeight="1">
      <c r="A515" s="51">
        <v>44664.43963206018</v>
      </c>
      <c r="B515" s="23" t="s">
        <v>21</v>
      </c>
      <c r="C515" s="52" t="s">
        <v>25</v>
      </c>
      <c r="D515" s="53" t="s">
        <v>11</v>
      </c>
      <c r="E515" s="107" t="s">
        <v>31</v>
      </c>
      <c r="F515" s="142" t="s">
        <v>14</v>
      </c>
      <c r="G515" s="143" t="s">
        <v>14</v>
      </c>
      <c r="H515" s="144" t="s">
        <v>16</v>
      </c>
      <c r="I515" s="145" t="s">
        <v>16</v>
      </c>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c r="AU515" s="23"/>
      <c r="AV515" s="23"/>
      <c r="AW515" s="23"/>
      <c r="AX515" s="23"/>
      <c r="AY515" s="23"/>
      <c r="AZ515" s="23"/>
      <c r="BA515" s="23"/>
      <c r="BB515" s="23"/>
      <c r="BC515" s="23"/>
      <c r="BD515" s="23"/>
      <c r="BE515" s="23"/>
      <c r="BF515" s="23"/>
      <c r="BG515" s="23"/>
      <c r="BH515" s="23"/>
      <c r="BI515" s="23"/>
      <c r="BJ515" s="23"/>
      <c r="BK515" s="23"/>
      <c r="BL515" s="23"/>
    </row>
    <row r="516" ht="15.75" customHeight="1">
      <c r="A516" s="51">
        <v>44664.44025371528</v>
      </c>
      <c r="B516" s="23" t="s">
        <v>21</v>
      </c>
      <c r="C516" s="52" t="s">
        <v>25</v>
      </c>
      <c r="D516" s="53" t="s">
        <v>11</v>
      </c>
      <c r="E516" s="141" t="s">
        <v>14</v>
      </c>
      <c r="F516" s="147" t="s">
        <v>13</v>
      </c>
      <c r="G516" s="146" t="s">
        <v>13</v>
      </c>
      <c r="H516" s="144" t="s">
        <v>24</v>
      </c>
      <c r="I516" s="145" t="s">
        <v>15</v>
      </c>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c r="AU516" s="23"/>
      <c r="AV516" s="23"/>
      <c r="AW516" s="23"/>
      <c r="AX516" s="23"/>
      <c r="AY516" s="23"/>
      <c r="AZ516" s="23"/>
      <c r="BA516" s="23"/>
      <c r="BB516" s="23"/>
      <c r="BC516" s="23"/>
      <c r="BD516" s="23"/>
      <c r="BE516" s="23"/>
      <c r="BF516" s="23"/>
      <c r="BG516" s="23"/>
      <c r="BH516" s="23"/>
      <c r="BI516" s="23"/>
      <c r="BJ516" s="23"/>
      <c r="BK516" s="23"/>
      <c r="BL516" s="23"/>
    </row>
    <row r="517" ht="15.75" customHeight="1">
      <c r="A517" s="51">
        <v>44664.44039215278</v>
      </c>
      <c r="B517" s="23" t="s">
        <v>21</v>
      </c>
      <c r="C517" s="52" t="s">
        <v>25</v>
      </c>
      <c r="D517" s="53" t="s">
        <v>30</v>
      </c>
      <c r="E517" s="107" t="s">
        <v>31</v>
      </c>
      <c r="F517" s="142" t="s">
        <v>14</v>
      </c>
      <c r="G517" s="143" t="s">
        <v>14</v>
      </c>
      <c r="H517" s="144" t="s">
        <v>16</v>
      </c>
      <c r="I517" s="145" t="s">
        <v>16</v>
      </c>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c r="AU517" s="23"/>
      <c r="AV517" s="23"/>
      <c r="AW517" s="23"/>
      <c r="AX517" s="23"/>
      <c r="AY517" s="23"/>
      <c r="AZ517" s="23"/>
      <c r="BA517" s="23"/>
      <c r="BB517" s="23"/>
      <c r="BC517" s="23"/>
      <c r="BD517" s="23"/>
      <c r="BE517" s="23"/>
      <c r="BF517" s="23"/>
      <c r="BG517" s="23"/>
      <c r="BH517" s="23"/>
      <c r="BI517" s="23"/>
      <c r="BJ517" s="23"/>
      <c r="BK517" s="23"/>
      <c r="BL517" s="23"/>
    </row>
    <row r="518" ht="15.75" customHeight="1">
      <c r="A518" s="51">
        <v>44664.44059076389</v>
      </c>
      <c r="B518" s="23" t="s">
        <v>21</v>
      </c>
      <c r="C518" s="52" t="s">
        <v>25</v>
      </c>
      <c r="D518" s="53" t="s">
        <v>30</v>
      </c>
      <c r="E518" s="107" t="s">
        <v>13</v>
      </c>
      <c r="F518" s="147" t="s">
        <v>13</v>
      </c>
      <c r="G518" s="146" t="s">
        <v>13</v>
      </c>
      <c r="H518" s="144" t="s">
        <v>24</v>
      </c>
      <c r="I518" s="145" t="s">
        <v>16</v>
      </c>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c r="AU518" s="23"/>
      <c r="AV518" s="23"/>
      <c r="AW518" s="23"/>
      <c r="AX518" s="23"/>
      <c r="AY518" s="23"/>
      <c r="AZ518" s="23"/>
      <c r="BA518" s="23"/>
      <c r="BB518" s="23"/>
      <c r="BC518" s="23"/>
      <c r="BD518" s="23"/>
      <c r="BE518" s="23"/>
      <c r="BF518" s="23"/>
      <c r="BG518" s="23"/>
      <c r="BH518" s="23"/>
      <c r="BI518" s="23"/>
      <c r="BJ518" s="23"/>
      <c r="BK518" s="23"/>
      <c r="BL518" s="23"/>
    </row>
    <row r="519" ht="15.75" customHeight="1">
      <c r="A519" s="51">
        <v>44664.441997118054</v>
      </c>
      <c r="B519" s="23" t="s">
        <v>21</v>
      </c>
      <c r="C519" s="52" t="s">
        <v>25</v>
      </c>
      <c r="D519" s="53" t="s">
        <v>30</v>
      </c>
      <c r="E519" s="107" t="s">
        <v>31</v>
      </c>
      <c r="F519" s="142" t="s">
        <v>34</v>
      </c>
      <c r="G519" s="143" t="s">
        <v>41</v>
      </c>
      <c r="H519" s="144" t="s">
        <v>15</v>
      </c>
      <c r="I519" s="145" t="s">
        <v>15</v>
      </c>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c r="AU519" s="23"/>
      <c r="AV519" s="23"/>
      <c r="AW519" s="23"/>
      <c r="AX519" s="23"/>
      <c r="AY519" s="23"/>
      <c r="AZ519" s="23"/>
      <c r="BA519" s="23"/>
      <c r="BB519" s="23"/>
      <c r="BC519" s="23"/>
      <c r="BD519" s="23"/>
      <c r="BE519" s="23"/>
      <c r="BF519" s="23"/>
      <c r="BG519" s="23"/>
      <c r="BH519" s="23"/>
      <c r="BI519" s="23"/>
      <c r="BJ519" s="23"/>
      <c r="BK519" s="23"/>
      <c r="BL519" s="23"/>
    </row>
    <row r="520" ht="15.75" customHeight="1">
      <c r="A520" s="51">
        <v>44664.442077037034</v>
      </c>
      <c r="B520" s="23" t="s">
        <v>21</v>
      </c>
      <c r="C520" s="52" t="s">
        <v>25</v>
      </c>
      <c r="D520" s="53" t="s">
        <v>11</v>
      </c>
      <c r="E520" s="107" t="s">
        <v>13</v>
      </c>
      <c r="F520" s="147" t="s">
        <v>13</v>
      </c>
      <c r="G520" s="146" t="s">
        <v>13</v>
      </c>
      <c r="H520" s="144" t="s">
        <v>16</v>
      </c>
      <c r="I520" s="145" t="s">
        <v>16</v>
      </c>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c r="AU520" s="23"/>
      <c r="AV520" s="23"/>
      <c r="AW520" s="23"/>
      <c r="AX520" s="23"/>
      <c r="AY520" s="23"/>
      <c r="AZ520" s="23"/>
      <c r="BA520" s="23"/>
      <c r="BB520" s="23"/>
      <c r="BC520" s="23"/>
      <c r="BD520" s="23"/>
      <c r="BE520" s="23"/>
      <c r="BF520" s="23"/>
      <c r="BG520" s="23"/>
      <c r="BH520" s="23"/>
      <c r="BI520" s="23"/>
      <c r="BJ520" s="23"/>
      <c r="BK520" s="23"/>
      <c r="BL520" s="23"/>
    </row>
    <row r="521" ht="15.75" customHeight="1">
      <c r="A521" s="51">
        <v>44664.44210627315</v>
      </c>
      <c r="B521" s="23" t="s">
        <v>21</v>
      </c>
      <c r="C521" s="52" t="s">
        <v>25</v>
      </c>
      <c r="D521" s="53" t="s">
        <v>11</v>
      </c>
      <c r="E521" s="107" t="s">
        <v>13</v>
      </c>
      <c r="F521" s="147" t="s">
        <v>13</v>
      </c>
      <c r="G521" s="143" t="s">
        <v>41</v>
      </c>
      <c r="H521" s="144" t="s">
        <v>15</v>
      </c>
      <c r="I521" s="145" t="s">
        <v>16</v>
      </c>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c r="AU521" s="23"/>
      <c r="AV521" s="23"/>
      <c r="AW521" s="23"/>
      <c r="AX521" s="23"/>
      <c r="AY521" s="23"/>
      <c r="AZ521" s="23"/>
      <c r="BA521" s="23"/>
      <c r="BB521" s="23"/>
      <c r="BC521" s="23"/>
      <c r="BD521" s="23"/>
      <c r="BE521" s="23"/>
      <c r="BF521" s="23"/>
      <c r="BG521" s="23"/>
      <c r="BH521" s="23"/>
      <c r="BI521" s="23"/>
      <c r="BJ521" s="23"/>
      <c r="BK521" s="23"/>
      <c r="BL521" s="23"/>
    </row>
    <row r="522" ht="15.75" customHeight="1">
      <c r="A522" s="51">
        <v>44664.442374502316</v>
      </c>
      <c r="B522" s="23" t="s">
        <v>21</v>
      </c>
      <c r="C522" s="52" t="s">
        <v>25</v>
      </c>
      <c r="D522" s="53" t="s">
        <v>30</v>
      </c>
      <c r="E522" s="107" t="s">
        <v>31</v>
      </c>
      <c r="F522" s="142" t="s">
        <v>23</v>
      </c>
      <c r="G522" s="146" t="s">
        <v>31</v>
      </c>
      <c r="H522" s="144" t="s">
        <v>24</v>
      </c>
      <c r="I522" s="145" t="s">
        <v>15</v>
      </c>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c r="AU522" s="23"/>
      <c r="AV522" s="23"/>
      <c r="AW522" s="23"/>
      <c r="AX522" s="23"/>
      <c r="AY522" s="23"/>
      <c r="AZ522" s="23"/>
      <c r="BA522" s="23"/>
      <c r="BB522" s="23"/>
      <c r="BC522" s="23"/>
      <c r="BD522" s="23"/>
      <c r="BE522" s="23"/>
      <c r="BF522" s="23"/>
      <c r="BG522" s="23"/>
      <c r="BH522" s="23"/>
      <c r="BI522" s="23"/>
      <c r="BJ522" s="23"/>
      <c r="BK522" s="23"/>
      <c r="BL522" s="23"/>
    </row>
    <row r="523" ht="15.75" customHeight="1">
      <c r="A523" s="51">
        <v>44664.45249137732</v>
      </c>
      <c r="B523" s="23" t="s">
        <v>21</v>
      </c>
      <c r="C523" s="52" t="s">
        <v>25</v>
      </c>
      <c r="D523" s="104" t="s">
        <v>52</v>
      </c>
      <c r="E523" s="141" t="s">
        <v>14</v>
      </c>
      <c r="F523" s="148" t="s">
        <v>13</v>
      </c>
      <c r="G523" s="146" t="s">
        <v>31</v>
      </c>
      <c r="H523" s="144" t="s">
        <v>15</v>
      </c>
      <c r="I523" s="145" t="s">
        <v>15</v>
      </c>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c r="AU523" s="23"/>
      <c r="AV523" s="23"/>
      <c r="AW523" s="23"/>
      <c r="AX523" s="23"/>
      <c r="AY523" s="23"/>
      <c r="AZ523" s="23"/>
      <c r="BA523" s="23"/>
      <c r="BB523" s="23"/>
      <c r="BC523" s="23"/>
      <c r="BD523" s="23"/>
      <c r="BE523" s="23"/>
      <c r="BF523" s="23"/>
      <c r="BG523" s="23"/>
      <c r="BH523" s="23"/>
      <c r="BI523" s="23"/>
      <c r="BJ523" s="23"/>
      <c r="BK523" s="23"/>
      <c r="BL523" s="23"/>
    </row>
    <row r="524" ht="15.75" customHeight="1">
      <c r="A524" s="51">
        <v>44664.45276039352</v>
      </c>
      <c r="B524" s="23" t="s">
        <v>21</v>
      </c>
      <c r="C524" s="52" t="s">
        <v>25</v>
      </c>
      <c r="D524" s="53" t="s">
        <v>67</v>
      </c>
      <c r="E524" s="141" t="s">
        <v>34</v>
      </c>
      <c r="F524" s="142" t="s">
        <v>34</v>
      </c>
      <c r="G524" s="143" t="s">
        <v>14</v>
      </c>
      <c r="H524" s="144" t="s">
        <v>15</v>
      </c>
      <c r="I524" s="145" t="s">
        <v>16</v>
      </c>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c r="AU524" s="23"/>
      <c r="AV524" s="23"/>
      <c r="AW524" s="23"/>
      <c r="AX524" s="23"/>
      <c r="AY524" s="23"/>
      <c r="AZ524" s="23"/>
      <c r="BA524" s="23"/>
      <c r="BB524" s="23"/>
      <c r="BC524" s="23"/>
      <c r="BD524" s="23"/>
      <c r="BE524" s="23"/>
      <c r="BF524" s="23"/>
      <c r="BG524" s="23"/>
      <c r="BH524" s="23"/>
      <c r="BI524" s="23"/>
      <c r="BJ524" s="23"/>
      <c r="BK524" s="23"/>
      <c r="BL524" s="23"/>
    </row>
    <row r="525" ht="15.75" customHeight="1">
      <c r="A525" s="51">
        <v>44664.45316005787</v>
      </c>
      <c r="B525" s="23" t="s">
        <v>21</v>
      </c>
      <c r="C525" s="52" t="s">
        <v>25</v>
      </c>
      <c r="D525" s="53" t="s">
        <v>30</v>
      </c>
      <c r="E525" s="107" t="s">
        <v>31</v>
      </c>
      <c r="F525" s="142" t="s">
        <v>23</v>
      </c>
      <c r="G525" s="143" t="s">
        <v>41</v>
      </c>
      <c r="H525" s="144" t="s">
        <v>15</v>
      </c>
      <c r="I525" s="145" t="s">
        <v>15</v>
      </c>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c r="AU525" s="23"/>
      <c r="AV525" s="23"/>
      <c r="AW525" s="23"/>
      <c r="AX525" s="23"/>
      <c r="AY525" s="23"/>
      <c r="AZ525" s="23"/>
      <c r="BA525" s="23"/>
      <c r="BB525" s="23"/>
      <c r="BC525" s="23"/>
      <c r="BD525" s="23"/>
      <c r="BE525" s="23"/>
      <c r="BF525" s="23"/>
      <c r="BG525" s="23"/>
      <c r="BH525" s="23"/>
      <c r="BI525" s="23"/>
      <c r="BJ525" s="23"/>
      <c r="BK525" s="23"/>
      <c r="BL525" s="23"/>
    </row>
    <row r="526" ht="15.75" customHeight="1">
      <c r="A526" s="51">
        <v>44664.453297025466</v>
      </c>
      <c r="B526" s="23" t="s">
        <v>21</v>
      </c>
      <c r="C526" s="52" t="s">
        <v>25</v>
      </c>
      <c r="D526" s="53" t="s">
        <v>11</v>
      </c>
      <c r="E526" s="107" t="s">
        <v>13</v>
      </c>
      <c r="F526" s="147" t="s">
        <v>13</v>
      </c>
      <c r="G526" s="146" t="s">
        <v>13</v>
      </c>
      <c r="H526" s="144" t="s">
        <v>16</v>
      </c>
      <c r="I526" s="145" t="s">
        <v>16</v>
      </c>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c r="AU526" s="23"/>
      <c r="AV526" s="23"/>
      <c r="AW526" s="23"/>
      <c r="AX526" s="23"/>
      <c r="AY526" s="23"/>
      <c r="AZ526" s="23"/>
      <c r="BA526" s="23"/>
      <c r="BB526" s="23"/>
      <c r="BC526" s="23"/>
      <c r="BD526" s="23"/>
      <c r="BE526" s="23"/>
      <c r="BF526" s="23"/>
      <c r="BG526" s="23"/>
      <c r="BH526" s="23"/>
      <c r="BI526" s="23"/>
      <c r="BJ526" s="23"/>
      <c r="BK526" s="23"/>
      <c r="BL526" s="23"/>
    </row>
    <row r="527" ht="15.75" customHeight="1">
      <c r="A527" s="51">
        <v>44664.45361059028</v>
      </c>
      <c r="B527" s="23" t="s">
        <v>21</v>
      </c>
      <c r="C527" s="52" t="s">
        <v>25</v>
      </c>
      <c r="D527" s="53" t="s">
        <v>54</v>
      </c>
      <c r="E527" s="107" t="s">
        <v>31</v>
      </c>
      <c r="F527" s="142" t="s">
        <v>34</v>
      </c>
      <c r="G527" s="146" t="s">
        <v>13</v>
      </c>
      <c r="H527" s="144" t="s">
        <v>15</v>
      </c>
      <c r="I527" s="145" t="s">
        <v>15</v>
      </c>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c r="AU527" s="23"/>
      <c r="AV527" s="23"/>
      <c r="AW527" s="23"/>
      <c r="AX527" s="23"/>
      <c r="AY527" s="23"/>
      <c r="AZ527" s="23"/>
      <c r="BA527" s="23"/>
      <c r="BB527" s="23"/>
      <c r="BC527" s="23"/>
      <c r="BD527" s="23"/>
      <c r="BE527" s="23"/>
      <c r="BF527" s="23"/>
      <c r="BG527" s="23"/>
      <c r="BH527" s="23"/>
      <c r="BI527" s="23"/>
      <c r="BJ527" s="23"/>
      <c r="BK527" s="23"/>
      <c r="BL527" s="23"/>
    </row>
    <row r="528" ht="15.75" customHeight="1">
      <c r="A528" s="51">
        <v>44664.45376614583</v>
      </c>
      <c r="B528" s="23" t="s">
        <v>21</v>
      </c>
      <c r="C528" s="52" t="s">
        <v>25</v>
      </c>
      <c r="D528" s="53" t="s">
        <v>30</v>
      </c>
      <c r="E528" s="141" t="s">
        <v>14</v>
      </c>
      <c r="F528" s="142" t="s">
        <v>14</v>
      </c>
      <c r="G528" s="143" t="s">
        <v>14</v>
      </c>
      <c r="H528" s="144" t="s">
        <v>16</v>
      </c>
      <c r="I528" s="145" t="s">
        <v>15</v>
      </c>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c r="AU528" s="23"/>
      <c r="AV528" s="23"/>
      <c r="AW528" s="23"/>
      <c r="AX528" s="23"/>
      <c r="AY528" s="23"/>
      <c r="AZ528" s="23"/>
      <c r="BA528" s="23"/>
      <c r="BB528" s="23"/>
      <c r="BC528" s="23"/>
      <c r="BD528" s="23"/>
      <c r="BE528" s="23"/>
      <c r="BF528" s="23"/>
      <c r="BG528" s="23"/>
      <c r="BH528" s="23"/>
      <c r="BI528" s="23"/>
      <c r="BJ528" s="23"/>
      <c r="BK528" s="23"/>
      <c r="BL528" s="23"/>
    </row>
    <row r="529" ht="15.75" customHeight="1">
      <c r="A529" s="51">
        <v>44664.453798125</v>
      </c>
      <c r="B529" s="23" t="s">
        <v>21</v>
      </c>
      <c r="C529" s="52" t="s">
        <v>25</v>
      </c>
      <c r="D529" s="53" t="s">
        <v>11</v>
      </c>
      <c r="E529" s="141" t="s">
        <v>14</v>
      </c>
      <c r="F529" s="147" t="s">
        <v>13</v>
      </c>
      <c r="G529" s="143" t="s">
        <v>14</v>
      </c>
      <c r="H529" s="144" t="s">
        <v>24</v>
      </c>
      <c r="I529" s="145" t="s">
        <v>15</v>
      </c>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c r="AU529" s="23"/>
      <c r="AV529" s="23"/>
      <c r="AW529" s="23"/>
      <c r="AX529" s="23"/>
      <c r="AY529" s="23"/>
      <c r="AZ529" s="23"/>
      <c r="BA529" s="23"/>
      <c r="BB529" s="23"/>
      <c r="BC529" s="23"/>
      <c r="BD529" s="23"/>
      <c r="BE529" s="23"/>
      <c r="BF529" s="23"/>
      <c r="BG529" s="23"/>
      <c r="BH529" s="23"/>
      <c r="BI529" s="23"/>
      <c r="BJ529" s="23"/>
      <c r="BK529" s="23"/>
      <c r="BL529" s="23"/>
    </row>
    <row r="530" ht="15.75" customHeight="1">
      <c r="A530" s="51">
        <v>44664.45414174769</v>
      </c>
      <c r="B530" s="23" t="s">
        <v>21</v>
      </c>
      <c r="C530" s="52" t="s">
        <v>25</v>
      </c>
      <c r="D530" s="53" t="s">
        <v>30</v>
      </c>
      <c r="E530" s="107" t="s">
        <v>31</v>
      </c>
      <c r="F530" s="142" t="s">
        <v>23</v>
      </c>
      <c r="G530" s="146" t="s">
        <v>13</v>
      </c>
      <c r="H530" s="144" t="s">
        <v>16</v>
      </c>
      <c r="I530" s="145" t="s">
        <v>15</v>
      </c>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c r="AU530" s="23"/>
      <c r="AV530" s="23"/>
      <c r="AW530" s="23"/>
      <c r="AX530" s="23"/>
      <c r="AY530" s="23"/>
      <c r="AZ530" s="23"/>
      <c r="BA530" s="23"/>
      <c r="BB530" s="23"/>
      <c r="BC530" s="23"/>
      <c r="BD530" s="23"/>
      <c r="BE530" s="23"/>
      <c r="BF530" s="23"/>
      <c r="BG530" s="23"/>
      <c r="BH530" s="23"/>
      <c r="BI530" s="23"/>
      <c r="BJ530" s="23"/>
      <c r="BK530" s="23"/>
      <c r="BL530" s="23"/>
    </row>
    <row r="531" ht="15.75" customHeight="1">
      <c r="A531" s="51">
        <v>44664.4724653125</v>
      </c>
      <c r="B531" s="23" t="s">
        <v>21</v>
      </c>
      <c r="C531" s="52" t="s">
        <v>25</v>
      </c>
      <c r="D531" s="53" t="s">
        <v>30</v>
      </c>
      <c r="E531" s="107" t="s">
        <v>31</v>
      </c>
      <c r="F531" s="142" t="s">
        <v>23</v>
      </c>
      <c r="G531" s="146" t="s">
        <v>31</v>
      </c>
      <c r="H531" s="144" t="s">
        <v>15</v>
      </c>
      <c r="I531" s="145" t="s">
        <v>15</v>
      </c>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c r="AU531" s="23"/>
      <c r="AV531" s="23"/>
      <c r="AW531" s="23"/>
      <c r="AX531" s="23"/>
      <c r="AY531" s="23"/>
      <c r="AZ531" s="23"/>
      <c r="BA531" s="23"/>
      <c r="BB531" s="23"/>
      <c r="BC531" s="23"/>
      <c r="BD531" s="23"/>
      <c r="BE531" s="23"/>
      <c r="BF531" s="23"/>
      <c r="BG531" s="23"/>
      <c r="BH531" s="23"/>
      <c r="BI531" s="23"/>
      <c r="BJ531" s="23"/>
      <c r="BK531" s="23"/>
      <c r="BL531" s="23"/>
    </row>
    <row r="532" ht="15.75" customHeight="1">
      <c r="A532" s="51">
        <v>44664.49690377315</v>
      </c>
      <c r="B532" s="23" t="s">
        <v>21</v>
      </c>
      <c r="C532" s="52" t="s">
        <v>25</v>
      </c>
      <c r="D532" s="53" t="s">
        <v>30</v>
      </c>
      <c r="E532" s="107" t="s">
        <v>31</v>
      </c>
      <c r="F532" s="142" t="s">
        <v>23</v>
      </c>
      <c r="G532" s="143" t="s">
        <v>23</v>
      </c>
      <c r="H532" s="144" t="s">
        <v>16</v>
      </c>
      <c r="I532" s="145" t="s">
        <v>15</v>
      </c>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c r="AU532" s="23"/>
      <c r="AV532" s="23"/>
      <c r="AW532" s="23"/>
      <c r="AX532" s="23"/>
      <c r="AY532" s="23"/>
      <c r="AZ532" s="23"/>
      <c r="BA532" s="23"/>
      <c r="BB532" s="23"/>
      <c r="BC532" s="23"/>
      <c r="BD532" s="23"/>
      <c r="BE532" s="23"/>
      <c r="BF532" s="23"/>
      <c r="BG532" s="23"/>
      <c r="BH532" s="23"/>
      <c r="BI532" s="23"/>
      <c r="BJ532" s="23"/>
      <c r="BK532" s="23"/>
      <c r="BL532" s="23"/>
    </row>
    <row r="533" ht="15.75" customHeight="1">
      <c r="A533" s="51">
        <v>44664.53302878472</v>
      </c>
      <c r="B533" s="23" t="s">
        <v>21</v>
      </c>
      <c r="C533" s="52" t="s">
        <v>25</v>
      </c>
      <c r="D533" s="53" t="s">
        <v>30</v>
      </c>
      <c r="E533" s="107" t="s">
        <v>31</v>
      </c>
      <c r="F533" s="147" t="s">
        <v>31</v>
      </c>
      <c r="G533" s="143" t="s">
        <v>41</v>
      </c>
      <c r="H533" s="144" t="s">
        <v>16</v>
      </c>
      <c r="I533" s="145" t="s">
        <v>15</v>
      </c>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c r="AY533" s="23"/>
      <c r="AZ533" s="23"/>
      <c r="BA533" s="23"/>
      <c r="BB533" s="23"/>
      <c r="BC533" s="23"/>
      <c r="BD533" s="23"/>
      <c r="BE533" s="23"/>
      <c r="BF533" s="23"/>
      <c r="BG533" s="23"/>
      <c r="BH533" s="23"/>
      <c r="BI533" s="23"/>
      <c r="BJ533" s="23"/>
      <c r="BK533" s="23"/>
      <c r="BL533" s="23"/>
    </row>
    <row r="534" ht="15.75" customHeight="1">
      <c r="A534" s="51">
        <v>44665.352336875</v>
      </c>
      <c r="B534" s="23" t="s">
        <v>21</v>
      </c>
      <c r="C534" s="52" t="s">
        <v>25</v>
      </c>
      <c r="D534" s="53" t="s">
        <v>68</v>
      </c>
      <c r="E534" s="141" t="s">
        <v>34</v>
      </c>
      <c r="F534" s="142" t="s">
        <v>34</v>
      </c>
      <c r="G534" s="143" t="s">
        <v>41</v>
      </c>
      <c r="H534" s="144" t="s">
        <v>16</v>
      </c>
      <c r="I534" s="145" t="s">
        <v>16</v>
      </c>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c r="AU534" s="23"/>
      <c r="AV534" s="23"/>
      <c r="AW534" s="23"/>
      <c r="AX534" s="23"/>
      <c r="AY534" s="23"/>
      <c r="AZ534" s="23"/>
      <c r="BA534" s="23"/>
      <c r="BB534" s="23"/>
      <c r="BC534" s="23"/>
      <c r="BD534" s="23"/>
      <c r="BE534" s="23"/>
      <c r="BF534" s="23"/>
      <c r="BG534" s="23"/>
      <c r="BH534" s="23"/>
      <c r="BI534" s="23"/>
      <c r="BJ534" s="23"/>
      <c r="BK534" s="23"/>
      <c r="BL534" s="23"/>
    </row>
    <row r="535" ht="15.75" customHeight="1">
      <c r="A535" s="51">
        <v>44662.524379421295</v>
      </c>
      <c r="B535" s="23" t="s">
        <v>21</v>
      </c>
      <c r="C535" s="52" t="s">
        <v>25</v>
      </c>
      <c r="D535" s="53" t="s">
        <v>50</v>
      </c>
      <c r="E535" s="107" t="s">
        <v>31</v>
      </c>
      <c r="F535" s="142" t="s">
        <v>23</v>
      </c>
      <c r="G535" s="146" t="s">
        <v>13</v>
      </c>
      <c r="H535" s="144" t="s">
        <v>24</v>
      </c>
      <c r="I535" s="145" t="s">
        <v>16</v>
      </c>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c r="AU535" s="23"/>
      <c r="AV535" s="23"/>
      <c r="AW535" s="23"/>
      <c r="AX535" s="23"/>
      <c r="AY535" s="23"/>
      <c r="AZ535" s="23"/>
      <c r="BA535" s="23"/>
      <c r="BB535" s="23"/>
      <c r="BC535" s="23"/>
      <c r="BD535" s="23"/>
      <c r="BE535" s="23"/>
      <c r="BF535" s="23"/>
      <c r="BG535" s="23"/>
      <c r="BH535" s="23"/>
      <c r="BI535" s="23"/>
      <c r="BJ535" s="23"/>
      <c r="BK535" s="23"/>
      <c r="BL535" s="23"/>
    </row>
    <row r="536" ht="15.75" customHeight="1">
      <c r="A536" s="51">
        <v>44662.526356539354</v>
      </c>
      <c r="B536" s="23" t="s">
        <v>9</v>
      </c>
      <c r="C536" s="52" t="s">
        <v>25</v>
      </c>
      <c r="D536" s="53" t="s">
        <v>40</v>
      </c>
      <c r="E536" s="141" t="s">
        <v>14</v>
      </c>
      <c r="F536" s="142" t="s">
        <v>23</v>
      </c>
      <c r="G536" s="143" t="s">
        <v>41</v>
      </c>
      <c r="H536" s="144" t="s">
        <v>24</v>
      </c>
      <c r="I536" s="145" t="s">
        <v>16</v>
      </c>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c r="AU536" s="23"/>
      <c r="AV536" s="23"/>
      <c r="AW536" s="23"/>
      <c r="AX536" s="23"/>
      <c r="AY536" s="23"/>
      <c r="AZ536" s="23"/>
      <c r="BA536" s="23"/>
      <c r="BB536" s="23"/>
      <c r="BC536" s="23"/>
      <c r="BD536" s="23"/>
      <c r="BE536" s="23"/>
      <c r="BF536" s="23"/>
      <c r="BG536" s="23"/>
      <c r="BH536" s="23"/>
      <c r="BI536" s="23"/>
      <c r="BJ536" s="23"/>
      <c r="BK536" s="23"/>
      <c r="BL536" s="23"/>
    </row>
    <row r="537" ht="15.75" customHeight="1">
      <c r="A537" s="51">
        <v>44662.52639944444</v>
      </c>
      <c r="B537" s="23" t="s">
        <v>9</v>
      </c>
      <c r="C537" s="52" t="s">
        <v>25</v>
      </c>
      <c r="D537" s="53" t="s">
        <v>30</v>
      </c>
      <c r="E537" s="107" t="s">
        <v>31</v>
      </c>
      <c r="F537" s="147" t="s">
        <v>13</v>
      </c>
      <c r="G537" s="146" t="s">
        <v>13</v>
      </c>
      <c r="H537" s="144" t="s">
        <v>24</v>
      </c>
      <c r="I537" s="145" t="s">
        <v>16</v>
      </c>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c r="AU537" s="23"/>
      <c r="AV537" s="23"/>
      <c r="AW537" s="23"/>
      <c r="AX537" s="23"/>
      <c r="AY537" s="23"/>
      <c r="AZ537" s="23"/>
      <c r="BA537" s="23"/>
      <c r="BB537" s="23"/>
      <c r="BC537" s="23"/>
      <c r="BD537" s="23"/>
      <c r="BE537" s="23"/>
      <c r="BF537" s="23"/>
      <c r="BG537" s="23"/>
      <c r="BH537" s="23"/>
      <c r="BI537" s="23"/>
      <c r="BJ537" s="23"/>
      <c r="BK537" s="23"/>
      <c r="BL537" s="23"/>
    </row>
    <row r="538" ht="15.75" customHeight="1">
      <c r="A538" s="51">
        <v>44662.52792152778</v>
      </c>
      <c r="B538" s="23" t="s">
        <v>9</v>
      </c>
      <c r="C538" s="52" t="s">
        <v>25</v>
      </c>
      <c r="D538" s="53" t="s">
        <v>30</v>
      </c>
      <c r="E538" s="107" t="s">
        <v>31</v>
      </c>
      <c r="F538" s="142" t="s">
        <v>23</v>
      </c>
      <c r="G538" s="146" t="s">
        <v>13</v>
      </c>
      <c r="H538" s="144" t="s">
        <v>24</v>
      </c>
      <c r="I538" s="145" t="s">
        <v>16</v>
      </c>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c r="AU538" s="23"/>
      <c r="AV538" s="23"/>
      <c r="AW538" s="23"/>
      <c r="AX538" s="23"/>
      <c r="AY538" s="23"/>
      <c r="AZ538" s="23"/>
      <c r="BA538" s="23"/>
      <c r="BB538" s="23"/>
      <c r="BC538" s="23"/>
      <c r="BD538" s="23"/>
      <c r="BE538" s="23"/>
      <c r="BF538" s="23"/>
      <c r="BG538" s="23"/>
      <c r="BH538" s="23"/>
      <c r="BI538" s="23"/>
      <c r="BJ538" s="23"/>
      <c r="BK538" s="23"/>
      <c r="BL538" s="23"/>
    </row>
    <row r="539" ht="15.75" customHeight="1">
      <c r="A539" s="51">
        <v>44662.528343645834</v>
      </c>
      <c r="B539" s="23" t="s">
        <v>21</v>
      </c>
      <c r="C539" s="52" t="s">
        <v>25</v>
      </c>
      <c r="D539" s="53" t="s">
        <v>30</v>
      </c>
      <c r="E539" s="107" t="s">
        <v>31</v>
      </c>
      <c r="F539" s="148" t="s">
        <v>31</v>
      </c>
      <c r="G539" s="143" t="s">
        <v>14</v>
      </c>
      <c r="H539" s="144" t="s">
        <v>16</v>
      </c>
      <c r="I539" s="145" t="s">
        <v>15</v>
      </c>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c r="AU539" s="23"/>
      <c r="AV539" s="23"/>
      <c r="AW539" s="23"/>
      <c r="AX539" s="23"/>
      <c r="AY539" s="23"/>
      <c r="AZ539" s="23"/>
      <c r="BA539" s="23"/>
      <c r="BB539" s="23"/>
      <c r="BC539" s="23"/>
      <c r="BD539" s="23"/>
      <c r="BE539" s="23"/>
      <c r="BF539" s="23"/>
      <c r="BG539" s="23"/>
      <c r="BH539" s="23"/>
      <c r="BI539" s="23"/>
      <c r="BJ539" s="23"/>
      <c r="BK539" s="23"/>
      <c r="BL539" s="23"/>
    </row>
    <row r="540" ht="15.75" customHeight="1">
      <c r="A540" s="51">
        <v>44662.53677876157</v>
      </c>
      <c r="B540" s="23" t="s">
        <v>21</v>
      </c>
      <c r="C540" s="52" t="s">
        <v>25</v>
      </c>
      <c r="D540" s="104" t="s">
        <v>30</v>
      </c>
      <c r="E540" s="141" t="s">
        <v>23</v>
      </c>
      <c r="F540" s="148" t="s">
        <v>13</v>
      </c>
      <c r="G540" s="143" t="s">
        <v>41</v>
      </c>
      <c r="H540" s="144" t="s">
        <v>16</v>
      </c>
      <c r="I540" s="145" t="s">
        <v>15</v>
      </c>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c r="AU540" s="23"/>
      <c r="AV540" s="23"/>
      <c r="AW540" s="23"/>
      <c r="AX540" s="23"/>
      <c r="AY540" s="23"/>
      <c r="AZ540" s="23"/>
      <c r="BA540" s="23"/>
      <c r="BB540" s="23"/>
      <c r="BC540" s="23"/>
      <c r="BD540" s="23"/>
      <c r="BE540" s="23"/>
      <c r="BF540" s="23"/>
      <c r="BG540" s="23"/>
      <c r="BH540" s="23"/>
      <c r="BI540" s="23"/>
      <c r="BJ540" s="23"/>
      <c r="BK540" s="23"/>
      <c r="BL540" s="23"/>
    </row>
    <row r="541" ht="15.75" customHeight="1">
      <c r="A541" s="51">
        <v>44662.541163842594</v>
      </c>
      <c r="B541" s="23" t="s">
        <v>9</v>
      </c>
      <c r="C541" s="52" t="s">
        <v>25</v>
      </c>
      <c r="D541" s="104" t="s">
        <v>30</v>
      </c>
      <c r="E541" s="141" t="s">
        <v>23</v>
      </c>
      <c r="F541" s="142" t="s">
        <v>14</v>
      </c>
      <c r="G541" s="143" t="s">
        <v>23</v>
      </c>
      <c r="H541" s="144" t="s">
        <v>24</v>
      </c>
      <c r="I541" s="145" t="s">
        <v>16</v>
      </c>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c r="AU541" s="23"/>
      <c r="AV541" s="23"/>
      <c r="AW541" s="23"/>
      <c r="AX541" s="23"/>
      <c r="AY541" s="23"/>
      <c r="AZ541" s="23"/>
      <c r="BA541" s="23"/>
      <c r="BB541" s="23"/>
      <c r="BC541" s="23"/>
      <c r="BD541" s="23"/>
      <c r="BE541" s="23"/>
      <c r="BF541" s="23"/>
      <c r="BG541" s="23"/>
      <c r="BH541" s="23"/>
      <c r="BI541" s="23"/>
      <c r="BJ541" s="23"/>
      <c r="BK541" s="23"/>
      <c r="BL541" s="23"/>
    </row>
    <row r="542" ht="15.75" customHeight="1">
      <c r="A542" s="51">
        <v>44662.55981855324</v>
      </c>
      <c r="B542" s="23" t="s">
        <v>9</v>
      </c>
      <c r="C542" s="52" t="s">
        <v>25</v>
      </c>
      <c r="D542" s="53" t="s">
        <v>40</v>
      </c>
      <c r="E542" s="141" t="s">
        <v>34</v>
      </c>
      <c r="F542" s="142" t="s">
        <v>34</v>
      </c>
      <c r="G542" s="146" t="s">
        <v>13</v>
      </c>
      <c r="H542" s="144" t="s">
        <v>24</v>
      </c>
      <c r="I542" s="145" t="s">
        <v>15</v>
      </c>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c r="AU542" s="23"/>
      <c r="AV542" s="23"/>
      <c r="AW542" s="23"/>
      <c r="AX542" s="23"/>
      <c r="AY542" s="23"/>
      <c r="AZ542" s="23"/>
      <c r="BA542" s="23"/>
      <c r="BB542" s="23"/>
      <c r="BC542" s="23"/>
      <c r="BD542" s="23"/>
      <c r="BE542" s="23"/>
      <c r="BF542" s="23"/>
      <c r="BG542" s="23"/>
      <c r="BH542" s="23"/>
      <c r="BI542" s="23"/>
      <c r="BJ542" s="23"/>
      <c r="BK542" s="23"/>
      <c r="BL542" s="23"/>
    </row>
    <row r="543" ht="15.75" customHeight="1">
      <c r="A543" s="51">
        <v>44662.560135775464</v>
      </c>
      <c r="B543" s="23" t="s">
        <v>9</v>
      </c>
      <c r="C543" s="52" t="s">
        <v>25</v>
      </c>
      <c r="D543" s="104" t="s">
        <v>40</v>
      </c>
      <c r="E543" s="141" t="s">
        <v>14</v>
      </c>
      <c r="F543" s="142" t="s">
        <v>34</v>
      </c>
      <c r="G543" s="146" t="s">
        <v>13</v>
      </c>
      <c r="H543" s="144" t="s">
        <v>16</v>
      </c>
      <c r="I543" s="145" t="s">
        <v>15</v>
      </c>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c r="AU543" s="23"/>
      <c r="AV543" s="23"/>
      <c r="AW543" s="23"/>
      <c r="AX543" s="23"/>
      <c r="AY543" s="23"/>
      <c r="AZ543" s="23"/>
      <c r="BA543" s="23"/>
      <c r="BB543" s="23"/>
      <c r="BC543" s="23"/>
      <c r="BD543" s="23"/>
      <c r="BE543" s="23"/>
      <c r="BF543" s="23"/>
      <c r="BG543" s="23"/>
      <c r="BH543" s="23"/>
      <c r="BI543" s="23"/>
      <c r="BJ543" s="23"/>
      <c r="BK543" s="23"/>
      <c r="BL543" s="23"/>
    </row>
    <row r="544" ht="15.75" customHeight="1">
      <c r="A544" s="51">
        <v>44662.59084549769</v>
      </c>
      <c r="B544" s="23" t="s">
        <v>9</v>
      </c>
      <c r="C544" s="52" t="s">
        <v>25</v>
      </c>
      <c r="D544" s="104" t="s">
        <v>40</v>
      </c>
      <c r="E544" s="107" t="s">
        <v>13</v>
      </c>
      <c r="F544" s="142" t="s">
        <v>34</v>
      </c>
      <c r="G544" s="146" t="s">
        <v>31</v>
      </c>
      <c r="H544" s="144" t="s">
        <v>16</v>
      </c>
      <c r="I544" s="145" t="s">
        <v>15</v>
      </c>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c r="AU544" s="23"/>
      <c r="AV544" s="23"/>
      <c r="AW544" s="23"/>
      <c r="AX544" s="23"/>
      <c r="AY544" s="23"/>
      <c r="AZ544" s="23"/>
      <c r="BA544" s="23"/>
      <c r="BB544" s="23"/>
      <c r="BC544" s="23"/>
      <c r="BD544" s="23"/>
      <c r="BE544" s="23"/>
      <c r="BF544" s="23"/>
      <c r="BG544" s="23"/>
      <c r="BH544" s="23"/>
      <c r="BI544" s="23"/>
      <c r="BJ544" s="23"/>
      <c r="BK544" s="23"/>
      <c r="BL544" s="23"/>
    </row>
    <row r="545" ht="15.75" customHeight="1">
      <c r="A545" s="51">
        <v>44663.50079344907</v>
      </c>
      <c r="B545" s="23" t="s">
        <v>21</v>
      </c>
      <c r="C545" s="52" t="s">
        <v>25</v>
      </c>
      <c r="D545" s="53" t="s">
        <v>11</v>
      </c>
      <c r="E545" s="141" t="s">
        <v>34</v>
      </c>
      <c r="F545" s="142" t="s">
        <v>34</v>
      </c>
      <c r="G545" s="146" t="s">
        <v>13</v>
      </c>
      <c r="H545" s="144" t="s">
        <v>15</v>
      </c>
      <c r="I545" s="145" t="s">
        <v>15</v>
      </c>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c r="AU545" s="23"/>
      <c r="AV545" s="23"/>
      <c r="AW545" s="23"/>
      <c r="AX545" s="23"/>
      <c r="AY545" s="23"/>
      <c r="AZ545" s="23"/>
      <c r="BA545" s="23"/>
      <c r="BB545" s="23"/>
      <c r="BC545" s="23"/>
      <c r="BD545" s="23"/>
      <c r="BE545" s="23"/>
      <c r="BF545" s="23"/>
      <c r="BG545" s="23"/>
      <c r="BH545" s="23"/>
      <c r="BI545" s="23"/>
      <c r="BJ545" s="23"/>
      <c r="BK545" s="23"/>
      <c r="BL545" s="23"/>
    </row>
    <row r="546" ht="15.75" customHeight="1">
      <c r="A546" s="51">
        <v>44663.505865405095</v>
      </c>
      <c r="B546" s="23" t="s">
        <v>21</v>
      </c>
      <c r="C546" s="52" t="s">
        <v>25</v>
      </c>
      <c r="D546" s="53" t="s">
        <v>43</v>
      </c>
      <c r="E546" s="141" t="s">
        <v>34</v>
      </c>
      <c r="F546" s="147" t="s">
        <v>13</v>
      </c>
      <c r="G546" s="143" t="s">
        <v>41</v>
      </c>
      <c r="H546" s="144" t="s">
        <v>24</v>
      </c>
      <c r="I546" s="145" t="s">
        <v>15</v>
      </c>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c r="AU546" s="23"/>
      <c r="AV546" s="23"/>
      <c r="AW546" s="23"/>
      <c r="AX546" s="23"/>
      <c r="AY546" s="23"/>
      <c r="AZ546" s="23"/>
      <c r="BA546" s="23"/>
      <c r="BB546" s="23"/>
      <c r="BC546" s="23"/>
      <c r="BD546" s="23"/>
      <c r="BE546" s="23"/>
      <c r="BF546" s="23"/>
      <c r="BG546" s="23"/>
      <c r="BH546" s="23"/>
      <c r="BI546" s="23"/>
      <c r="BJ546" s="23"/>
      <c r="BK546" s="23"/>
      <c r="BL546" s="23"/>
    </row>
    <row r="547" ht="15.75" customHeight="1">
      <c r="A547" s="51">
        <v>44663.53793568287</v>
      </c>
      <c r="B547" s="23" t="s">
        <v>9</v>
      </c>
      <c r="C547" s="52" t="s">
        <v>25</v>
      </c>
      <c r="D547" s="53" t="s">
        <v>30</v>
      </c>
      <c r="E547" s="107" t="s">
        <v>31</v>
      </c>
      <c r="F547" s="147" t="s">
        <v>31</v>
      </c>
      <c r="G547" s="143" t="s">
        <v>41</v>
      </c>
      <c r="H547" s="144" t="s">
        <v>15</v>
      </c>
      <c r="I547" s="145" t="s">
        <v>15</v>
      </c>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c r="AU547" s="23"/>
      <c r="AV547" s="23"/>
      <c r="AW547" s="23"/>
      <c r="AX547" s="23"/>
      <c r="AY547" s="23"/>
      <c r="AZ547" s="23"/>
      <c r="BA547" s="23"/>
      <c r="BB547" s="23"/>
      <c r="BC547" s="23"/>
      <c r="BD547" s="23"/>
      <c r="BE547" s="23"/>
      <c r="BF547" s="23"/>
      <c r="BG547" s="23"/>
      <c r="BH547" s="23"/>
      <c r="BI547" s="23"/>
      <c r="BJ547" s="23"/>
      <c r="BK547" s="23"/>
      <c r="BL547" s="23"/>
    </row>
    <row r="548" ht="15.75" customHeight="1">
      <c r="A548" s="51">
        <v>44663.53825805556</v>
      </c>
      <c r="B548" s="23" t="s">
        <v>9</v>
      </c>
      <c r="C548" s="52" t="s">
        <v>25</v>
      </c>
      <c r="D548" s="53" t="s">
        <v>30</v>
      </c>
      <c r="E548" s="141" t="s">
        <v>23</v>
      </c>
      <c r="F548" s="142" t="s">
        <v>23</v>
      </c>
      <c r="G548" s="146" t="s">
        <v>13</v>
      </c>
      <c r="H548" s="144" t="s">
        <v>24</v>
      </c>
      <c r="I548" s="145" t="s">
        <v>16</v>
      </c>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c r="AU548" s="23"/>
      <c r="AV548" s="23"/>
      <c r="AW548" s="23"/>
      <c r="AX548" s="23"/>
      <c r="AY548" s="23"/>
      <c r="AZ548" s="23"/>
      <c r="BA548" s="23"/>
      <c r="BB548" s="23"/>
      <c r="BC548" s="23"/>
      <c r="BD548" s="23"/>
      <c r="BE548" s="23"/>
      <c r="BF548" s="23"/>
      <c r="BG548" s="23"/>
      <c r="BH548" s="23"/>
      <c r="BI548" s="23"/>
      <c r="BJ548" s="23"/>
      <c r="BK548" s="23"/>
      <c r="BL548" s="23"/>
    </row>
    <row r="549" ht="15.75" customHeight="1">
      <c r="A549" s="51">
        <v>44663.54051248843</v>
      </c>
      <c r="B549" s="23" t="s">
        <v>9</v>
      </c>
      <c r="C549" s="52" t="s">
        <v>25</v>
      </c>
      <c r="D549" s="53" t="s">
        <v>30</v>
      </c>
      <c r="E549" s="107" t="s">
        <v>31</v>
      </c>
      <c r="F549" s="142" t="s">
        <v>23</v>
      </c>
      <c r="G549" s="143" t="s">
        <v>14</v>
      </c>
      <c r="H549" s="144" t="s">
        <v>15</v>
      </c>
      <c r="I549" s="145" t="s">
        <v>15</v>
      </c>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c r="AU549" s="23"/>
      <c r="AV549" s="23"/>
      <c r="AW549" s="23"/>
      <c r="AX549" s="23"/>
      <c r="AY549" s="23"/>
      <c r="AZ549" s="23"/>
      <c r="BA549" s="23"/>
      <c r="BB549" s="23"/>
      <c r="BC549" s="23"/>
      <c r="BD549" s="23"/>
      <c r="BE549" s="23"/>
      <c r="BF549" s="23"/>
      <c r="BG549" s="23"/>
      <c r="BH549" s="23"/>
      <c r="BI549" s="23"/>
      <c r="BJ549" s="23"/>
      <c r="BK549" s="23"/>
      <c r="BL549" s="23"/>
    </row>
    <row r="550" ht="15.75" customHeight="1">
      <c r="A550" s="51">
        <v>44663.55487921296</v>
      </c>
      <c r="B550" s="23" t="s">
        <v>9</v>
      </c>
      <c r="C550" s="52" t="s">
        <v>25</v>
      </c>
      <c r="D550" s="53" t="s">
        <v>11</v>
      </c>
      <c r="E550" s="107" t="s">
        <v>31</v>
      </c>
      <c r="F550" s="142" t="s">
        <v>34</v>
      </c>
      <c r="G550" s="146" t="s">
        <v>13</v>
      </c>
      <c r="H550" s="144" t="s">
        <v>16</v>
      </c>
      <c r="I550" s="145" t="s">
        <v>15</v>
      </c>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c r="AU550" s="23"/>
      <c r="AV550" s="23"/>
      <c r="AW550" s="23"/>
      <c r="AX550" s="23"/>
      <c r="AY550" s="23"/>
      <c r="AZ550" s="23"/>
      <c r="BA550" s="23"/>
      <c r="BB550" s="23"/>
      <c r="BC550" s="23"/>
      <c r="BD550" s="23"/>
      <c r="BE550" s="23"/>
      <c r="BF550" s="23"/>
      <c r="BG550" s="23"/>
      <c r="BH550" s="23"/>
      <c r="BI550" s="23"/>
      <c r="BJ550" s="23"/>
      <c r="BK550" s="23"/>
      <c r="BL550" s="23"/>
    </row>
    <row r="551" ht="15.75" customHeight="1">
      <c r="A551" s="51">
        <v>44663.55768184028</v>
      </c>
      <c r="B551" s="23" t="s">
        <v>9</v>
      </c>
      <c r="C551" s="52" t="s">
        <v>25</v>
      </c>
      <c r="D551" s="53" t="s">
        <v>30</v>
      </c>
      <c r="E551" s="107" t="s">
        <v>31</v>
      </c>
      <c r="F551" s="147" t="s">
        <v>31</v>
      </c>
      <c r="G551" s="143" t="s">
        <v>23</v>
      </c>
      <c r="H551" s="144" t="s">
        <v>16</v>
      </c>
      <c r="I551" s="145" t="s">
        <v>15</v>
      </c>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c r="AU551" s="23"/>
      <c r="AV551" s="23"/>
      <c r="AW551" s="23"/>
      <c r="AX551" s="23"/>
      <c r="AY551" s="23"/>
      <c r="AZ551" s="23"/>
      <c r="BA551" s="23"/>
      <c r="BB551" s="23"/>
      <c r="BC551" s="23"/>
      <c r="BD551" s="23"/>
      <c r="BE551" s="23"/>
      <c r="BF551" s="23"/>
      <c r="BG551" s="23"/>
      <c r="BH551" s="23"/>
      <c r="BI551" s="23"/>
      <c r="BJ551" s="23"/>
      <c r="BK551" s="23"/>
      <c r="BL551" s="23"/>
    </row>
    <row r="552" ht="15.75" customHeight="1">
      <c r="A552" s="51">
        <v>44663.59398859953</v>
      </c>
      <c r="B552" s="23" t="s">
        <v>21</v>
      </c>
      <c r="C552" s="52" t="s">
        <v>25</v>
      </c>
      <c r="D552" s="53" t="s">
        <v>38</v>
      </c>
      <c r="E552" s="107" t="s">
        <v>31</v>
      </c>
      <c r="F552" s="142" t="s">
        <v>23</v>
      </c>
      <c r="G552" s="146" t="s">
        <v>31</v>
      </c>
      <c r="H552" s="144" t="s">
        <v>24</v>
      </c>
      <c r="I552" s="145" t="s">
        <v>15</v>
      </c>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c r="AU552" s="23"/>
      <c r="AV552" s="23"/>
      <c r="AW552" s="23"/>
      <c r="AX552" s="23"/>
      <c r="AY552" s="23"/>
      <c r="AZ552" s="23"/>
      <c r="BA552" s="23"/>
      <c r="BB552" s="23"/>
      <c r="BC552" s="23"/>
      <c r="BD552" s="23"/>
      <c r="BE552" s="23"/>
      <c r="BF552" s="23"/>
      <c r="BG552" s="23"/>
      <c r="BH552" s="23"/>
      <c r="BI552" s="23"/>
      <c r="BJ552" s="23"/>
      <c r="BK552" s="23"/>
      <c r="BL552" s="23"/>
    </row>
    <row r="553" ht="15.75" customHeight="1">
      <c r="A553" s="51">
        <v>44663.61036715278</v>
      </c>
      <c r="B553" s="23" t="s">
        <v>9</v>
      </c>
      <c r="C553" s="52" t="s">
        <v>25</v>
      </c>
      <c r="D553" s="53" t="s">
        <v>30</v>
      </c>
      <c r="E553" s="107" t="s">
        <v>31</v>
      </c>
      <c r="F553" s="142" t="s">
        <v>34</v>
      </c>
      <c r="G553" s="143" t="s">
        <v>23</v>
      </c>
      <c r="H553" s="144" t="s">
        <v>24</v>
      </c>
      <c r="I553" s="145" t="s">
        <v>16</v>
      </c>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c r="AU553" s="23"/>
      <c r="AV553" s="23"/>
      <c r="AW553" s="23"/>
      <c r="AX553" s="23"/>
      <c r="AY553" s="23"/>
      <c r="AZ553" s="23"/>
      <c r="BA553" s="23"/>
      <c r="BB553" s="23"/>
      <c r="BC553" s="23"/>
      <c r="BD553" s="23"/>
      <c r="BE553" s="23"/>
      <c r="BF553" s="23"/>
      <c r="BG553" s="23"/>
      <c r="BH553" s="23"/>
      <c r="BI553" s="23"/>
      <c r="BJ553" s="23"/>
      <c r="BK553" s="23"/>
      <c r="BL553" s="23"/>
    </row>
    <row r="554" ht="15.75" customHeight="1">
      <c r="A554" s="51">
        <v>44665.4527194213</v>
      </c>
      <c r="B554" s="23" t="s">
        <v>21</v>
      </c>
      <c r="C554" s="52" t="s">
        <v>25</v>
      </c>
      <c r="D554" s="53" t="s">
        <v>77</v>
      </c>
      <c r="E554" s="141" t="s">
        <v>34</v>
      </c>
      <c r="F554" s="142" t="s">
        <v>14</v>
      </c>
      <c r="G554" s="143" t="s">
        <v>41</v>
      </c>
      <c r="H554" s="144" t="s">
        <v>24</v>
      </c>
      <c r="I554" s="145" t="s">
        <v>15</v>
      </c>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c r="AU554" s="23"/>
      <c r="AV554" s="23"/>
      <c r="AW554" s="23"/>
      <c r="AX554" s="23"/>
      <c r="AY554" s="23"/>
      <c r="AZ554" s="23"/>
      <c r="BA554" s="23"/>
      <c r="BB554" s="23"/>
      <c r="BC554" s="23"/>
      <c r="BD554" s="23"/>
      <c r="BE554" s="23"/>
      <c r="BF554" s="23"/>
      <c r="BG554" s="23"/>
      <c r="BH554" s="23"/>
      <c r="BI554" s="23"/>
      <c r="BJ554" s="23"/>
      <c r="BK554" s="23"/>
      <c r="BL554" s="23"/>
    </row>
    <row r="555" ht="15.75" customHeight="1">
      <c r="A555" s="51">
        <v>44665.45505087963</v>
      </c>
      <c r="B555" s="23" t="s">
        <v>9</v>
      </c>
      <c r="C555" s="52" t="s">
        <v>25</v>
      </c>
      <c r="D555" s="53" t="s">
        <v>11</v>
      </c>
      <c r="E555" s="107" t="s">
        <v>31</v>
      </c>
      <c r="F555" s="142" t="s">
        <v>34</v>
      </c>
      <c r="G555" s="143" t="s">
        <v>41</v>
      </c>
      <c r="H555" s="144" t="s">
        <v>16</v>
      </c>
      <c r="I555" s="145" t="s">
        <v>16</v>
      </c>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c r="AU555" s="23"/>
      <c r="AV555" s="23"/>
      <c r="AW555" s="23"/>
      <c r="AX555" s="23"/>
      <c r="AY555" s="23"/>
      <c r="AZ555" s="23"/>
      <c r="BA555" s="23"/>
      <c r="BB555" s="23"/>
      <c r="BC555" s="23"/>
      <c r="BD555" s="23"/>
      <c r="BE555" s="23"/>
      <c r="BF555" s="23"/>
      <c r="BG555" s="23"/>
      <c r="BH555" s="23"/>
      <c r="BI555" s="23"/>
      <c r="BJ555" s="23"/>
      <c r="BK555" s="23"/>
      <c r="BL555" s="23"/>
    </row>
    <row r="556" ht="15.75" customHeight="1">
      <c r="A556" s="51">
        <v>44665.463840474535</v>
      </c>
      <c r="B556" s="23" t="s">
        <v>21</v>
      </c>
      <c r="C556" s="52" t="s">
        <v>25</v>
      </c>
      <c r="D556" s="53" t="s">
        <v>98</v>
      </c>
      <c r="E556" s="107" t="s">
        <v>13</v>
      </c>
      <c r="F556" s="147" t="s">
        <v>13</v>
      </c>
      <c r="G556" s="146" t="s">
        <v>13</v>
      </c>
      <c r="H556" s="144" t="s">
        <v>16</v>
      </c>
      <c r="I556" s="145" t="s">
        <v>16</v>
      </c>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c r="AU556" s="23"/>
      <c r="AV556" s="23"/>
      <c r="AW556" s="23"/>
      <c r="AX556" s="23"/>
      <c r="AY556" s="23"/>
      <c r="AZ556" s="23"/>
      <c r="BA556" s="23"/>
      <c r="BB556" s="23"/>
      <c r="BC556" s="23"/>
      <c r="BD556" s="23"/>
      <c r="BE556" s="23"/>
      <c r="BF556" s="23"/>
      <c r="BG556" s="23"/>
      <c r="BH556" s="23"/>
      <c r="BI556" s="23"/>
      <c r="BJ556" s="23"/>
      <c r="BK556" s="23"/>
      <c r="BL556" s="23"/>
    </row>
    <row r="557" ht="15.75" customHeight="1">
      <c r="A557" s="51">
        <v>44665.59511436343</v>
      </c>
      <c r="B557" s="23" t="s">
        <v>21</v>
      </c>
      <c r="C557" s="52" t="s">
        <v>25</v>
      </c>
      <c r="D557" s="53" t="s">
        <v>99</v>
      </c>
      <c r="E557" s="141" t="s">
        <v>14</v>
      </c>
      <c r="F557" s="142" t="s">
        <v>14</v>
      </c>
      <c r="G557" s="143" t="s">
        <v>41</v>
      </c>
      <c r="H557" s="144" t="s">
        <v>16</v>
      </c>
      <c r="I557" s="145" t="s">
        <v>15</v>
      </c>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c r="AU557" s="23"/>
      <c r="AV557" s="23"/>
      <c r="AW557" s="23"/>
      <c r="AX557" s="23"/>
      <c r="AY557" s="23"/>
      <c r="AZ557" s="23"/>
      <c r="BA557" s="23"/>
      <c r="BB557" s="23"/>
      <c r="BC557" s="23"/>
      <c r="BD557" s="23"/>
      <c r="BE557" s="23"/>
      <c r="BF557" s="23"/>
      <c r="BG557" s="23"/>
      <c r="BH557" s="23"/>
      <c r="BI557" s="23"/>
      <c r="BJ557" s="23"/>
      <c r="BK557" s="23"/>
      <c r="BL557" s="23"/>
    </row>
    <row r="558" ht="15.75" customHeight="1">
      <c r="A558" s="51">
        <v>44665.65510805555</v>
      </c>
      <c r="B558" s="23" t="s">
        <v>9</v>
      </c>
      <c r="C558" s="52" t="s">
        <v>25</v>
      </c>
      <c r="D558" s="53" t="s">
        <v>11</v>
      </c>
      <c r="E558" s="107" t="s">
        <v>13</v>
      </c>
      <c r="F558" s="147" t="s">
        <v>13</v>
      </c>
      <c r="G558" s="143" t="s">
        <v>23</v>
      </c>
      <c r="H558" s="144" t="s">
        <v>16</v>
      </c>
      <c r="I558" s="145" t="s">
        <v>16</v>
      </c>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c r="AU558" s="23"/>
      <c r="AV558" s="23"/>
      <c r="AW558" s="23"/>
      <c r="AX558" s="23"/>
      <c r="AY558" s="23"/>
      <c r="AZ558" s="23"/>
      <c r="BA558" s="23"/>
      <c r="BB558" s="23"/>
      <c r="BC558" s="23"/>
      <c r="BD558" s="23"/>
      <c r="BE558" s="23"/>
      <c r="BF558" s="23"/>
      <c r="BG558" s="23"/>
      <c r="BH558" s="23"/>
      <c r="BI558" s="23"/>
      <c r="BJ558" s="23"/>
      <c r="BK558" s="23"/>
      <c r="BL558" s="23"/>
    </row>
    <row r="559" ht="15.75" customHeight="1">
      <c r="A559" s="51">
        <v>44665.68223239583</v>
      </c>
      <c r="B559" s="23" t="s">
        <v>21</v>
      </c>
      <c r="C559" s="52" t="s">
        <v>25</v>
      </c>
      <c r="D559" s="53" t="s">
        <v>11</v>
      </c>
      <c r="E559" s="107" t="s">
        <v>13</v>
      </c>
      <c r="F559" s="147" t="s">
        <v>13</v>
      </c>
      <c r="G559" s="146" t="s">
        <v>13</v>
      </c>
      <c r="H559" s="144" t="s">
        <v>16</v>
      </c>
      <c r="I559" s="145" t="s">
        <v>16</v>
      </c>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c r="AU559" s="23"/>
      <c r="AV559" s="23"/>
      <c r="AW559" s="23"/>
      <c r="AX559" s="23"/>
      <c r="AY559" s="23"/>
      <c r="AZ559" s="23"/>
      <c r="BA559" s="23"/>
      <c r="BB559" s="23"/>
      <c r="BC559" s="23"/>
      <c r="BD559" s="23"/>
      <c r="BE559" s="23"/>
      <c r="BF559" s="23"/>
      <c r="BG559" s="23"/>
      <c r="BH559" s="23"/>
      <c r="BI559" s="23"/>
      <c r="BJ559" s="23"/>
      <c r="BK559" s="23"/>
      <c r="BL559" s="23"/>
    </row>
    <row r="560" ht="15.75" customHeight="1">
      <c r="A560" s="51">
        <v>44665.68292450231</v>
      </c>
      <c r="B560" s="23" t="s">
        <v>21</v>
      </c>
      <c r="C560" s="52" t="s">
        <v>25</v>
      </c>
      <c r="D560" s="53" t="s">
        <v>29</v>
      </c>
      <c r="E560" s="107" t="s">
        <v>31</v>
      </c>
      <c r="F560" s="142" t="s">
        <v>23</v>
      </c>
      <c r="G560" s="143" t="s">
        <v>41</v>
      </c>
      <c r="H560" s="144" t="s">
        <v>16</v>
      </c>
      <c r="I560" s="145" t="s">
        <v>16</v>
      </c>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c r="AU560" s="23"/>
      <c r="AV560" s="23"/>
      <c r="AW560" s="23"/>
      <c r="AX560" s="23"/>
      <c r="AY560" s="23"/>
      <c r="AZ560" s="23"/>
      <c r="BA560" s="23"/>
      <c r="BB560" s="23"/>
      <c r="BC560" s="23"/>
      <c r="BD560" s="23"/>
      <c r="BE560" s="23"/>
      <c r="BF560" s="23"/>
      <c r="BG560" s="23"/>
      <c r="BH560" s="23"/>
      <c r="BI560" s="23"/>
      <c r="BJ560" s="23"/>
      <c r="BK560" s="23"/>
      <c r="BL560" s="23"/>
    </row>
    <row r="561" ht="15.75" customHeight="1">
      <c r="A561" s="51">
        <v>44665.71623734954</v>
      </c>
      <c r="B561" s="23" t="s">
        <v>9</v>
      </c>
      <c r="C561" s="52" t="s">
        <v>25</v>
      </c>
      <c r="D561" s="53" t="s">
        <v>11</v>
      </c>
      <c r="E561" s="141" t="s">
        <v>34</v>
      </c>
      <c r="F561" s="142" t="s">
        <v>34</v>
      </c>
      <c r="G561" s="143" t="s">
        <v>41</v>
      </c>
      <c r="H561" s="144" t="s">
        <v>16</v>
      </c>
      <c r="I561" s="145" t="s">
        <v>15</v>
      </c>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c r="AU561" s="23"/>
      <c r="AV561" s="23"/>
      <c r="AW561" s="23"/>
      <c r="AX561" s="23"/>
      <c r="AY561" s="23"/>
      <c r="AZ561" s="23"/>
      <c r="BA561" s="23"/>
      <c r="BB561" s="23"/>
      <c r="BC561" s="23"/>
      <c r="BD561" s="23"/>
      <c r="BE561" s="23"/>
      <c r="BF561" s="23"/>
      <c r="BG561" s="23"/>
      <c r="BH561" s="23"/>
      <c r="BI561" s="23"/>
      <c r="BJ561" s="23"/>
      <c r="BK561" s="23"/>
      <c r="BL561" s="23"/>
    </row>
    <row r="562" ht="15.75" customHeight="1">
      <c r="A562" s="51">
        <v>44665.720707002314</v>
      </c>
      <c r="B562" s="23" t="s">
        <v>21</v>
      </c>
      <c r="C562" s="52" t="s">
        <v>25</v>
      </c>
      <c r="D562" s="53" t="s">
        <v>58</v>
      </c>
      <c r="E562" s="141" t="s">
        <v>23</v>
      </c>
      <c r="F562" s="147" t="s">
        <v>31</v>
      </c>
      <c r="G562" s="143" t="s">
        <v>23</v>
      </c>
      <c r="H562" s="144" t="s">
        <v>24</v>
      </c>
      <c r="I562" s="145" t="s">
        <v>15</v>
      </c>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c r="AU562" s="23"/>
      <c r="AV562" s="23"/>
      <c r="AW562" s="23"/>
      <c r="AX562" s="23"/>
      <c r="AY562" s="23"/>
      <c r="AZ562" s="23"/>
      <c r="BA562" s="23"/>
      <c r="BB562" s="23"/>
      <c r="BC562" s="23"/>
      <c r="BD562" s="23"/>
      <c r="BE562" s="23"/>
      <c r="BF562" s="23"/>
      <c r="BG562" s="23"/>
      <c r="BH562" s="23"/>
      <c r="BI562" s="23"/>
      <c r="BJ562" s="23"/>
      <c r="BK562" s="23"/>
      <c r="BL562" s="23"/>
    </row>
    <row r="563" ht="15.75" customHeight="1">
      <c r="A563" s="51">
        <v>44671.40808417824</v>
      </c>
      <c r="B563" s="23" t="s">
        <v>21</v>
      </c>
      <c r="C563" s="52" t="s">
        <v>25</v>
      </c>
      <c r="D563" s="53" t="s">
        <v>100</v>
      </c>
      <c r="E563" s="141" t="s">
        <v>34</v>
      </c>
      <c r="F563" s="147" t="s">
        <v>13</v>
      </c>
      <c r="G563" s="143" t="s">
        <v>41</v>
      </c>
      <c r="H563" s="144" t="s">
        <v>15</v>
      </c>
      <c r="I563" s="145" t="s">
        <v>15</v>
      </c>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c r="AU563" s="23"/>
      <c r="AV563" s="23"/>
      <c r="AW563" s="23"/>
      <c r="AX563" s="23"/>
      <c r="AY563" s="23"/>
      <c r="AZ563" s="23"/>
      <c r="BA563" s="23"/>
      <c r="BB563" s="23"/>
      <c r="BC563" s="23"/>
      <c r="BD563" s="23"/>
      <c r="BE563" s="23"/>
      <c r="BF563" s="23"/>
      <c r="BG563" s="23"/>
      <c r="BH563" s="23"/>
      <c r="BI563" s="23"/>
      <c r="BJ563" s="23"/>
      <c r="BK563" s="23"/>
      <c r="BL563" s="23"/>
    </row>
    <row r="564" ht="15.75" customHeight="1">
      <c r="A564" s="51">
        <v>44671.41482061343</v>
      </c>
      <c r="B564" s="23" t="s">
        <v>21</v>
      </c>
      <c r="C564" s="52" t="s">
        <v>25</v>
      </c>
      <c r="D564" s="53" t="s">
        <v>30</v>
      </c>
      <c r="E564" s="107" t="s">
        <v>31</v>
      </c>
      <c r="F564" s="142" t="s">
        <v>14</v>
      </c>
      <c r="G564" s="143" t="s">
        <v>41</v>
      </c>
      <c r="H564" s="144" t="s">
        <v>24</v>
      </c>
      <c r="I564" s="145" t="s">
        <v>16</v>
      </c>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c r="AU564" s="23"/>
      <c r="AV564" s="23"/>
      <c r="AW564" s="23"/>
      <c r="AX564" s="23"/>
      <c r="AY564" s="23"/>
      <c r="AZ564" s="23"/>
      <c r="BA564" s="23"/>
      <c r="BB564" s="23"/>
      <c r="BC564" s="23"/>
      <c r="BD564" s="23"/>
      <c r="BE564" s="23"/>
      <c r="BF564" s="23"/>
      <c r="BG564" s="23"/>
      <c r="BH564" s="23"/>
      <c r="BI564" s="23"/>
      <c r="BJ564" s="23"/>
      <c r="BK564" s="23"/>
      <c r="BL564" s="23"/>
    </row>
    <row r="565" ht="15.75" customHeight="1">
      <c r="A565" s="51">
        <v>44671.42282409722</v>
      </c>
      <c r="B565" s="23" t="s">
        <v>9</v>
      </c>
      <c r="C565" s="52" t="s">
        <v>25</v>
      </c>
      <c r="D565" s="53" t="s">
        <v>30</v>
      </c>
      <c r="E565" s="107" t="s">
        <v>31</v>
      </c>
      <c r="F565" s="142" t="s">
        <v>23</v>
      </c>
      <c r="G565" s="143" t="s">
        <v>23</v>
      </c>
      <c r="H565" s="144" t="s">
        <v>24</v>
      </c>
      <c r="I565" s="145" t="s">
        <v>15</v>
      </c>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c r="AU565" s="23"/>
      <c r="AV565" s="23"/>
      <c r="AW565" s="23"/>
      <c r="AX565" s="23"/>
      <c r="AY565" s="23"/>
      <c r="AZ565" s="23"/>
      <c r="BA565" s="23"/>
      <c r="BB565" s="23"/>
      <c r="BC565" s="23"/>
      <c r="BD565" s="23"/>
      <c r="BE565" s="23"/>
      <c r="BF565" s="23"/>
      <c r="BG565" s="23"/>
      <c r="BH565" s="23"/>
      <c r="BI565" s="23"/>
      <c r="BJ565" s="23"/>
      <c r="BK565" s="23"/>
      <c r="BL565" s="23"/>
    </row>
    <row r="566" ht="15.75" customHeight="1">
      <c r="A566" s="51">
        <v>44671.427526087966</v>
      </c>
      <c r="B566" s="23" t="s">
        <v>9</v>
      </c>
      <c r="C566" s="52" t="s">
        <v>25</v>
      </c>
      <c r="D566" s="53" t="s">
        <v>30</v>
      </c>
      <c r="E566" s="141" t="s">
        <v>23</v>
      </c>
      <c r="F566" s="142" t="s">
        <v>34</v>
      </c>
      <c r="G566" s="146" t="s">
        <v>13</v>
      </c>
      <c r="H566" s="144" t="s">
        <v>24</v>
      </c>
      <c r="I566" s="145" t="s">
        <v>15</v>
      </c>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c r="AY566" s="23"/>
      <c r="AZ566" s="23"/>
      <c r="BA566" s="23"/>
      <c r="BB566" s="23"/>
      <c r="BC566" s="23"/>
      <c r="BD566" s="23"/>
      <c r="BE566" s="23"/>
      <c r="BF566" s="23"/>
      <c r="BG566" s="23"/>
      <c r="BH566" s="23"/>
      <c r="BI566" s="23"/>
      <c r="BJ566" s="23"/>
      <c r="BK566" s="23"/>
      <c r="BL566" s="23"/>
    </row>
    <row r="567" ht="15.75" customHeight="1">
      <c r="A567" s="51">
        <v>44671.61797392361</v>
      </c>
      <c r="B567" s="23" t="s">
        <v>9</v>
      </c>
      <c r="C567" s="52" t="s">
        <v>25</v>
      </c>
      <c r="D567" s="53" t="s">
        <v>99</v>
      </c>
      <c r="E567" s="107" t="s">
        <v>31</v>
      </c>
      <c r="F567" s="142" t="s">
        <v>14</v>
      </c>
      <c r="G567" s="143" t="s">
        <v>23</v>
      </c>
      <c r="H567" s="144" t="s">
        <v>24</v>
      </c>
      <c r="I567" s="145" t="s">
        <v>15</v>
      </c>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c r="AU567" s="23"/>
      <c r="AV567" s="23"/>
      <c r="AW567" s="23"/>
      <c r="AX567" s="23"/>
      <c r="AY567" s="23"/>
      <c r="AZ567" s="23"/>
      <c r="BA567" s="23"/>
      <c r="BB567" s="23"/>
      <c r="BC567" s="23"/>
      <c r="BD567" s="23"/>
      <c r="BE567" s="23"/>
      <c r="BF567" s="23"/>
      <c r="BG567" s="23"/>
      <c r="BH567" s="23"/>
      <c r="BI567" s="23"/>
      <c r="BJ567" s="23"/>
      <c r="BK567" s="23"/>
      <c r="BL567" s="23"/>
    </row>
    <row r="568" ht="15.75" customHeight="1">
      <c r="A568" s="51">
        <v>44671.82283346065</v>
      </c>
      <c r="B568" s="23" t="s">
        <v>9</v>
      </c>
      <c r="C568" s="52" t="s">
        <v>25</v>
      </c>
      <c r="D568" s="53" t="s">
        <v>30</v>
      </c>
      <c r="E568" s="107" t="s">
        <v>31</v>
      </c>
      <c r="F568" s="147" t="s">
        <v>31</v>
      </c>
      <c r="G568" s="143" t="s">
        <v>23</v>
      </c>
      <c r="H568" s="144" t="s">
        <v>16</v>
      </c>
      <c r="I568" s="145" t="s">
        <v>15</v>
      </c>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c r="AU568" s="23"/>
      <c r="AV568" s="23"/>
      <c r="AW568" s="23"/>
      <c r="AX568" s="23"/>
      <c r="AY568" s="23"/>
      <c r="AZ568" s="23"/>
      <c r="BA568" s="23"/>
      <c r="BB568" s="23"/>
      <c r="BC568" s="23"/>
      <c r="BD568" s="23"/>
      <c r="BE568" s="23"/>
      <c r="BF568" s="23"/>
      <c r="BG568" s="23"/>
      <c r="BH568" s="23"/>
      <c r="BI568" s="23"/>
      <c r="BJ568" s="23"/>
      <c r="BK568" s="23"/>
      <c r="BL568" s="23"/>
    </row>
    <row r="569" ht="15.75" customHeight="1">
      <c r="A569" s="51">
        <v>44672.50484324074</v>
      </c>
      <c r="B569" s="23" t="s">
        <v>9</v>
      </c>
      <c r="C569" s="52" t="s">
        <v>25</v>
      </c>
      <c r="D569" s="53" t="s">
        <v>30</v>
      </c>
      <c r="E569" s="107" t="s">
        <v>31</v>
      </c>
      <c r="F569" s="147" t="s">
        <v>31</v>
      </c>
      <c r="G569" s="143" t="s">
        <v>23</v>
      </c>
      <c r="H569" s="144" t="s">
        <v>16</v>
      </c>
      <c r="I569" s="145" t="s">
        <v>15</v>
      </c>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c r="AU569" s="23"/>
      <c r="AV569" s="23"/>
      <c r="AW569" s="23"/>
      <c r="AX569" s="23"/>
      <c r="AY569" s="23"/>
      <c r="AZ569" s="23"/>
      <c r="BA569" s="23"/>
      <c r="BB569" s="23"/>
      <c r="BC569" s="23"/>
      <c r="BD569" s="23"/>
      <c r="BE569" s="23"/>
      <c r="BF569" s="23"/>
      <c r="BG569" s="23"/>
      <c r="BH569" s="23"/>
      <c r="BI569" s="23"/>
      <c r="BJ569" s="23"/>
      <c r="BK569" s="23"/>
      <c r="BL569" s="23"/>
    </row>
    <row r="570" ht="15.75" customHeight="1">
      <c r="A570" s="51">
        <v>44672.55418877315</v>
      </c>
      <c r="B570" s="23" t="s">
        <v>9</v>
      </c>
      <c r="C570" s="52" t="s">
        <v>25</v>
      </c>
      <c r="D570" s="53" t="s">
        <v>30</v>
      </c>
      <c r="E570" s="107" t="s">
        <v>31</v>
      </c>
      <c r="F570" s="147" t="s">
        <v>31</v>
      </c>
      <c r="G570" s="146" t="s">
        <v>13</v>
      </c>
      <c r="H570" s="144" t="s">
        <v>15</v>
      </c>
      <c r="I570" s="145" t="s">
        <v>16</v>
      </c>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c r="AU570" s="23"/>
      <c r="AV570" s="23"/>
      <c r="AW570" s="23"/>
      <c r="AX570" s="23"/>
      <c r="AY570" s="23"/>
      <c r="AZ570" s="23"/>
      <c r="BA570" s="23"/>
      <c r="BB570" s="23"/>
      <c r="BC570" s="23"/>
      <c r="BD570" s="23"/>
      <c r="BE570" s="23"/>
      <c r="BF570" s="23"/>
      <c r="BG570" s="23"/>
      <c r="BH570" s="23"/>
      <c r="BI570" s="23"/>
      <c r="BJ570" s="23"/>
      <c r="BK570" s="23"/>
      <c r="BL570" s="23"/>
    </row>
    <row r="571" ht="15.75" customHeight="1">
      <c r="A571" s="51">
        <v>44672.56329612268</v>
      </c>
      <c r="B571" s="23" t="s">
        <v>9</v>
      </c>
      <c r="C571" s="52" t="s">
        <v>25</v>
      </c>
      <c r="D571" s="53" t="s">
        <v>30</v>
      </c>
      <c r="E571" s="107" t="s">
        <v>31</v>
      </c>
      <c r="F571" s="142" t="s">
        <v>23</v>
      </c>
      <c r="G571" s="143" t="s">
        <v>14</v>
      </c>
      <c r="H571" s="144" t="s">
        <v>24</v>
      </c>
      <c r="I571" s="145" t="s">
        <v>16</v>
      </c>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c r="AU571" s="23"/>
      <c r="AV571" s="23"/>
      <c r="AW571" s="23"/>
      <c r="AX571" s="23"/>
      <c r="AY571" s="23"/>
      <c r="AZ571" s="23"/>
      <c r="BA571" s="23"/>
      <c r="BB571" s="23"/>
      <c r="BC571" s="23"/>
      <c r="BD571" s="23"/>
      <c r="BE571" s="23"/>
      <c r="BF571" s="23"/>
      <c r="BG571" s="23"/>
      <c r="BH571" s="23"/>
      <c r="BI571" s="23"/>
      <c r="BJ571" s="23"/>
      <c r="BK571" s="23"/>
      <c r="BL571" s="23"/>
    </row>
    <row r="572" ht="15.75" customHeight="1">
      <c r="A572" s="51">
        <v>44672.623868344905</v>
      </c>
      <c r="B572" s="23" t="s">
        <v>9</v>
      </c>
      <c r="C572" s="52" t="s">
        <v>25</v>
      </c>
      <c r="D572" s="53" t="s">
        <v>30</v>
      </c>
      <c r="E572" s="107" t="s">
        <v>31</v>
      </c>
      <c r="F572" s="147" t="s">
        <v>31</v>
      </c>
      <c r="G572" s="143" t="s">
        <v>23</v>
      </c>
      <c r="H572" s="144" t="s">
        <v>24</v>
      </c>
      <c r="I572" s="145" t="s">
        <v>15</v>
      </c>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c r="AU572" s="23"/>
      <c r="AV572" s="23"/>
      <c r="AW572" s="23"/>
      <c r="AX572" s="23"/>
      <c r="AY572" s="23"/>
      <c r="AZ572" s="23"/>
      <c r="BA572" s="23"/>
      <c r="BB572" s="23"/>
      <c r="BC572" s="23"/>
      <c r="BD572" s="23"/>
      <c r="BE572" s="23"/>
      <c r="BF572" s="23"/>
      <c r="BG572" s="23"/>
      <c r="BH572" s="23"/>
      <c r="BI572" s="23"/>
      <c r="BJ572" s="23"/>
      <c r="BK572" s="23"/>
      <c r="BL572" s="23"/>
    </row>
    <row r="573" ht="15.75" customHeight="1">
      <c r="A573" s="51">
        <v>44672.9820540162</v>
      </c>
      <c r="B573" s="23" t="s">
        <v>21</v>
      </c>
      <c r="C573" s="52" t="s">
        <v>25</v>
      </c>
      <c r="D573" s="53" t="s">
        <v>11</v>
      </c>
      <c r="E573" s="141" t="s">
        <v>23</v>
      </c>
      <c r="F573" s="142" t="s">
        <v>34</v>
      </c>
      <c r="G573" s="146" t="s">
        <v>13</v>
      </c>
      <c r="H573" s="144" t="s">
        <v>16</v>
      </c>
      <c r="I573" s="145" t="s">
        <v>16</v>
      </c>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c r="AU573" s="23"/>
      <c r="AV573" s="23"/>
      <c r="AW573" s="23"/>
      <c r="AX573" s="23"/>
      <c r="AY573" s="23"/>
      <c r="AZ573" s="23"/>
      <c r="BA573" s="23"/>
      <c r="BB573" s="23"/>
      <c r="BC573" s="23"/>
      <c r="BD573" s="23"/>
      <c r="BE573" s="23"/>
      <c r="BF573" s="23"/>
      <c r="BG573" s="23"/>
      <c r="BH573" s="23"/>
      <c r="BI573" s="23"/>
      <c r="BJ573" s="23"/>
      <c r="BK573" s="23"/>
      <c r="BL573" s="23"/>
    </row>
    <row r="574" ht="15.75" customHeight="1">
      <c r="A574" s="51">
        <v>44673.37708877315</v>
      </c>
      <c r="B574" s="23" t="s">
        <v>9</v>
      </c>
      <c r="C574" s="52" t="s">
        <v>25</v>
      </c>
      <c r="D574" s="53" t="s">
        <v>30</v>
      </c>
      <c r="E574" s="141" t="s">
        <v>23</v>
      </c>
      <c r="F574" s="142" t="s">
        <v>14</v>
      </c>
      <c r="G574" s="146" t="s">
        <v>13</v>
      </c>
      <c r="H574" s="144" t="s">
        <v>24</v>
      </c>
      <c r="I574" s="145" t="s">
        <v>15</v>
      </c>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c r="AU574" s="23"/>
      <c r="AV574" s="23"/>
      <c r="AW574" s="23"/>
      <c r="AX574" s="23"/>
      <c r="AY574" s="23"/>
      <c r="AZ574" s="23"/>
      <c r="BA574" s="23"/>
      <c r="BB574" s="23"/>
      <c r="BC574" s="23"/>
      <c r="BD574" s="23"/>
      <c r="BE574" s="23"/>
      <c r="BF574" s="23"/>
      <c r="BG574" s="23"/>
      <c r="BH574" s="23"/>
      <c r="BI574" s="23"/>
      <c r="BJ574" s="23"/>
      <c r="BK574" s="23"/>
      <c r="BL574" s="23"/>
    </row>
    <row r="575" ht="15.75" customHeight="1">
      <c r="A575" s="51">
        <v>44673.55031976852</v>
      </c>
      <c r="B575" s="23" t="s">
        <v>9</v>
      </c>
      <c r="C575" s="52" t="s">
        <v>25</v>
      </c>
      <c r="D575" s="53" t="s">
        <v>30</v>
      </c>
      <c r="E575" s="107" t="s">
        <v>31</v>
      </c>
      <c r="F575" s="142" t="s">
        <v>23</v>
      </c>
      <c r="G575" s="146" t="s">
        <v>13</v>
      </c>
      <c r="H575" s="144" t="s">
        <v>24</v>
      </c>
      <c r="I575" s="145" t="s">
        <v>16</v>
      </c>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c r="AU575" s="23"/>
      <c r="AV575" s="23"/>
      <c r="AW575" s="23"/>
      <c r="AX575" s="23"/>
      <c r="AY575" s="23"/>
      <c r="AZ575" s="23"/>
      <c r="BA575" s="23"/>
      <c r="BB575" s="23"/>
      <c r="BC575" s="23"/>
      <c r="BD575" s="23"/>
      <c r="BE575" s="23"/>
      <c r="BF575" s="23"/>
      <c r="BG575" s="23"/>
      <c r="BH575" s="23"/>
      <c r="BI575" s="23"/>
      <c r="BJ575" s="23"/>
      <c r="BK575" s="23"/>
      <c r="BL575" s="23"/>
    </row>
    <row r="576" ht="15.75" customHeight="1">
      <c r="A576" s="51"/>
      <c r="B576" s="23"/>
      <c r="C576" s="52"/>
      <c r="D576" s="53"/>
      <c r="E576" s="54"/>
      <c r="F576" s="53"/>
      <c r="G576" s="149"/>
      <c r="H576" s="53"/>
      <c r="I576" s="114"/>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c r="AU576" s="23"/>
      <c r="AV576" s="23"/>
      <c r="AW576" s="23"/>
      <c r="AX576" s="23"/>
      <c r="AY576" s="23"/>
      <c r="AZ576" s="23"/>
      <c r="BA576" s="23"/>
      <c r="BB576" s="23"/>
      <c r="BC576" s="23"/>
      <c r="BD576" s="23"/>
      <c r="BE576" s="23"/>
      <c r="BF576" s="23"/>
      <c r="BG576" s="23"/>
      <c r="BH576" s="23"/>
      <c r="BI576" s="23"/>
      <c r="BJ576" s="23"/>
      <c r="BK576" s="23"/>
      <c r="BL576" s="23"/>
    </row>
    <row r="577" ht="15.75" customHeight="1">
      <c r="A577" s="51"/>
      <c r="B577" s="23"/>
      <c r="C577" s="52"/>
      <c r="D577" s="53"/>
      <c r="E577" s="54"/>
      <c r="F577" s="53"/>
      <c r="G577" s="149"/>
      <c r="H577" s="53"/>
      <c r="I577" s="114"/>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c r="AU577" s="23"/>
      <c r="AV577" s="23"/>
      <c r="AW577" s="23"/>
      <c r="AX577" s="23"/>
      <c r="AY577" s="23"/>
      <c r="AZ577" s="23"/>
      <c r="BA577" s="23"/>
      <c r="BB577" s="23"/>
      <c r="BC577" s="23"/>
      <c r="BD577" s="23"/>
      <c r="BE577" s="23"/>
      <c r="BF577" s="23"/>
      <c r="BG577" s="23"/>
      <c r="BH577" s="23"/>
      <c r="BI577" s="23"/>
      <c r="BJ577" s="23"/>
      <c r="BK577" s="23"/>
      <c r="BL577" s="23"/>
    </row>
    <row r="578" ht="15.75" customHeight="1">
      <c r="A578" s="51"/>
      <c r="B578" s="23"/>
      <c r="C578" s="52"/>
      <c r="D578" s="53"/>
      <c r="E578" s="54"/>
      <c r="F578" s="53"/>
      <c r="G578" s="149"/>
      <c r="H578" s="53"/>
      <c r="I578" s="114"/>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c r="AU578" s="23"/>
      <c r="AV578" s="23"/>
      <c r="AW578" s="23"/>
      <c r="AX578" s="23"/>
      <c r="AY578" s="23"/>
      <c r="AZ578" s="23"/>
      <c r="BA578" s="23"/>
      <c r="BB578" s="23"/>
      <c r="BC578" s="23"/>
      <c r="BD578" s="23"/>
      <c r="BE578" s="23"/>
      <c r="BF578" s="23"/>
      <c r="BG578" s="23"/>
      <c r="BH578" s="23"/>
      <c r="BI578" s="23"/>
      <c r="BJ578" s="23"/>
      <c r="BK578" s="23"/>
      <c r="BL578" s="23"/>
    </row>
    <row r="579" ht="15.75" customHeight="1">
      <c r="A579" s="51"/>
      <c r="B579" s="23"/>
      <c r="C579" s="52"/>
      <c r="D579" s="53"/>
      <c r="E579" s="54"/>
      <c r="F579" s="53"/>
      <c r="G579" s="149"/>
      <c r="H579" s="53"/>
      <c r="I579" s="114"/>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c r="AU579" s="23"/>
      <c r="AV579" s="23"/>
      <c r="AW579" s="23"/>
      <c r="AX579" s="23"/>
      <c r="AY579" s="23"/>
      <c r="AZ579" s="23"/>
      <c r="BA579" s="23"/>
      <c r="BB579" s="23"/>
      <c r="BC579" s="23"/>
      <c r="BD579" s="23"/>
      <c r="BE579" s="23"/>
      <c r="BF579" s="23"/>
      <c r="BG579" s="23"/>
      <c r="BH579" s="23"/>
      <c r="BI579" s="23"/>
      <c r="BJ579" s="23"/>
      <c r="BK579" s="23"/>
      <c r="BL579" s="23"/>
    </row>
    <row r="580" ht="15.75" customHeight="1">
      <c r="A580" s="51"/>
      <c r="B580" s="51"/>
      <c r="C580" s="52"/>
      <c r="D580" s="53"/>
      <c r="E580" s="54"/>
      <c r="F580" s="53"/>
      <c r="G580" s="149"/>
      <c r="H580" s="53"/>
      <c r="I580" s="150">
        <f>COUNTIF(I2:I579, "Nē")</f>
        <v>262</v>
      </c>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c r="AU580" s="23"/>
      <c r="AV580" s="23"/>
      <c r="AW580" s="23"/>
      <c r="AX580" s="23"/>
      <c r="AY580" s="23"/>
      <c r="AZ580" s="23"/>
      <c r="BA580" s="23"/>
      <c r="BB580" s="23"/>
      <c r="BC580" s="23"/>
      <c r="BD580" s="23"/>
      <c r="BE580" s="23"/>
      <c r="BF580" s="23"/>
      <c r="BG580" s="23"/>
      <c r="BH580" s="23"/>
      <c r="BI580" s="23"/>
      <c r="BJ580" s="23"/>
      <c r="BK580" s="23"/>
      <c r="BL580" s="23"/>
    </row>
    <row r="581" ht="15.75" customHeight="1">
      <c r="A581" s="51"/>
      <c r="B581" s="56" t="s">
        <v>21</v>
      </c>
      <c r="C581" s="56" t="s">
        <v>10</v>
      </c>
      <c r="D581" s="53"/>
      <c r="E581" s="54"/>
      <c r="F581" s="53"/>
      <c r="G581" s="149"/>
      <c r="H581" s="53"/>
      <c r="I581" s="150">
        <f>COUNTIF(I3:I580, "Jā")</f>
        <v>312</v>
      </c>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c r="AU581" s="23"/>
      <c r="AV581" s="23"/>
      <c r="AW581" s="23"/>
      <c r="AX581" s="23"/>
      <c r="AY581" s="23"/>
      <c r="AZ581" s="23"/>
      <c r="BA581" s="23"/>
      <c r="BB581" s="23"/>
      <c r="BC581" s="23"/>
      <c r="BD581" s="23"/>
      <c r="BE581" s="23"/>
      <c r="BF581" s="23"/>
      <c r="BG581" s="23"/>
      <c r="BH581" s="23"/>
      <c r="BI581" s="23"/>
      <c r="BJ581" s="23"/>
      <c r="BK581" s="23"/>
      <c r="BL581" s="23"/>
    </row>
    <row r="582" ht="15.75" customHeight="1">
      <c r="A582" s="51"/>
      <c r="B582" s="57">
        <f>COUNTIF(B2:B579, "Vīrietis")</f>
        <v>257</v>
      </c>
      <c r="C582" s="57">
        <f>COUNTIF(C2:C579, "13-17")</f>
        <v>442</v>
      </c>
      <c r="D582" s="53"/>
      <c r="E582" s="54"/>
      <c r="F582" s="53"/>
      <c r="G582" s="149"/>
      <c r="H582" s="53"/>
      <c r="I582" s="114"/>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c r="AU582" s="23"/>
      <c r="AV582" s="23"/>
      <c r="AW582" s="23"/>
      <c r="AX582" s="23"/>
      <c r="AY582" s="23"/>
      <c r="AZ582" s="23"/>
      <c r="BA582" s="23"/>
      <c r="BB582" s="23"/>
      <c r="BC582" s="23"/>
      <c r="BD582" s="23"/>
      <c r="BE582" s="23"/>
      <c r="BF582" s="23"/>
      <c r="BG582" s="23"/>
      <c r="BH582" s="23"/>
      <c r="BI582" s="23"/>
      <c r="BJ582" s="23"/>
      <c r="BK582" s="23"/>
      <c r="BL582" s="23"/>
    </row>
    <row r="583" ht="15.75" customHeight="1">
      <c r="A583" s="51"/>
      <c r="B583" s="56" t="s">
        <v>9</v>
      </c>
      <c r="C583" s="56" t="s">
        <v>25</v>
      </c>
      <c r="D583" s="53"/>
      <c r="E583" s="54"/>
      <c r="F583" s="53"/>
      <c r="G583" s="149"/>
      <c r="H583" s="53"/>
      <c r="I583" s="114"/>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c r="AU583" s="23"/>
      <c r="AV583" s="23"/>
      <c r="AW583" s="23"/>
      <c r="AX583" s="23"/>
      <c r="AY583" s="23"/>
      <c r="AZ583" s="23"/>
      <c r="BA583" s="23"/>
      <c r="BB583" s="23"/>
      <c r="BC583" s="23"/>
      <c r="BD583" s="23"/>
      <c r="BE583" s="23"/>
      <c r="BF583" s="23"/>
      <c r="BG583" s="23"/>
      <c r="BH583" s="23"/>
      <c r="BI583" s="23"/>
      <c r="BJ583" s="23"/>
      <c r="BK583" s="23"/>
      <c r="BL583" s="23"/>
    </row>
    <row r="584" ht="15.75" customHeight="1">
      <c r="A584" s="51"/>
      <c r="B584" s="57">
        <f>COUNTIF(B2:B579, "Sieviete")</f>
        <v>282</v>
      </c>
      <c r="C584" s="57">
        <f>COUNTIF(C2:C579, "18-24")</f>
        <v>132</v>
      </c>
      <c r="D584" s="53"/>
      <c r="E584" s="54"/>
      <c r="F584" s="53"/>
      <c r="G584" s="149"/>
      <c r="H584" s="53"/>
      <c r="I584" s="114"/>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c r="AU584" s="23"/>
      <c r="AV584" s="23"/>
      <c r="AW584" s="23"/>
      <c r="AX584" s="23"/>
      <c r="AY584" s="23"/>
      <c r="AZ584" s="23"/>
      <c r="BA584" s="23"/>
      <c r="BB584" s="23"/>
      <c r="BC584" s="23"/>
      <c r="BD584" s="23"/>
      <c r="BE584" s="23"/>
      <c r="BF584" s="23"/>
      <c r="BG584" s="23"/>
      <c r="BH584" s="23"/>
      <c r="BI584" s="23"/>
      <c r="BJ584" s="23"/>
      <c r="BK584" s="23"/>
      <c r="BL584" s="23"/>
    </row>
    <row r="585" ht="15.75" customHeight="1">
      <c r="A585" s="51"/>
      <c r="B585" s="56" t="s">
        <v>35</v>
      </c>
      <c r="C585" s="56" t="s">
        <v>36</v>
      </c>
      <c r="D585" s="53"/>
      <c r="E585" s="54"/>
      <c r="F585" s="53"/>
      <c r="G585" s="149"/>
      <c r="H585" s="53"/>
      <c r="I585" s="114"/>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c r="AU585" s="23"/>
      <c r="AV585" s="23"/>
      <c r="AW585" s="23"/>
      <c r="AX585" s="23"/>
      <c r="AY585" s="23"/>
      <c r="AZ585" s="23"/>
      <c r="BA585" s="23"/>
      <c r="BB585" s="23"/>
      <c r="BC585" s="23"/>
      <c r="BD585" s="23"/>
      <c r="BE585" s="23"/>
      <c r="BF585" s="23"/>
      <c r="BG585" s="23"/>
      <c r="BH585" s="23"/>
      <c r="BI585" s="23"/>
      <c r="BJ585" s="23"/>
      <c r="BK585" s="23"/>
      <c r="BL585" s="23"/>
    </row>
    <row r="586" ht="15.75" customHeight="1">
      <c r="A586" s="51"/>
      <c r="B586" s="57">
        <f>COUNTIF(B2:B579, "Nevēlos norādīt")</f>
        <v>35</v>
      </c>
      <c r="C586" s="57">
        <f>COUNTIF(C2:C579, "25-30")</f>
        <v>0</v>
      </c>
      <c r="D586" s="53"/>
      <c r="E586" s="54"/>
      <c r="F586" s="53"/>
      <c r="G586" s="149"/>
      <c r="H586" s="53"/>
      <c r="I586" s="114"/>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c r="AU586" s="23"/>
      <c r="AV586" s="23"/>
      <c r="AW586" s="23"/>
      <c r="AX586" s="23"/>
      <c r="AY586" s="23"/>
      <c r="AZ586" s="23"/>
      <c r="BA586" s="23"/>
      <c r="BB586" s="23"/>
      <c r="BC586" s="23"/>
      <c r="BD586" s="23"/>
      <c r="BE586" s="23"/>
      <c r="BF586" s="23"/>
      <c r="BG586" s="23"/>
      <c r="BH586" s="23"/>
      <c r="BI586" s="23"/>
      <c r="BJ586" s="23"/>
      <c r="BK586" s="23"/>
      <c r="BL586" s="23"/>
    </row>
    <row r="587" ht="15.75" customHeight="1">
      <c r="A587" s="51"/>
      <c r="B587" s="57"/>
      <c r="C587" s="57"/>
      <c r="D587" s="53"/>
      <c r="E587" s="54"/>
      <c r="F587" s="53"/>
      <c r="G587" s="149"/>
      <c r="H587" s="53"/>
      <c r="I587" s="114"/>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c r="AU587" s="23"/>
      <c r="AV587" s="23"/>
      <c r="AW587" s="23"/>
      <c r="AX587" s="23"/>
      <c r="AY587" s="23"/>
      <c r="AZ587" s="23"/>
      <c r="BA587" s="23"/>
      <c r="BB587" s="23"/>
      <c r="BC587" s="23"/>
      <c r="BD587" s="23"/>
      <c r="BE587" s="23"/>
      <c r="BF587" s="23"/>
      <c r="BG587" s="23"/>
      <c r="BH587" s="23"/>
      <c r="BI587" s="23"/>
      <c r="BJ587" s="23"/>
      <c r="BK587" s="23"/>
      <c r="BL587" s="23"/>
    </row>
    <row r="588" ht="15.75" customHeight="1">
      <c r="A588" s="51"/>
      <c r="B588" s="57"/>
      <c r="C588" s="57"/>
      <c r="D588" s="53"/>
      <c r="E588" s="54"/>
      <c r="F588" s="53"/>
      <c r="G588" s="149"/>
      <c r="H588" s="53"/>
      <c r="I588" s="114"/>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c r="AU588" s="23"/>
      <c r="AV588" s="23"/>
      <c r="AW588" s="23"/>
      <c r="AX588" s="23"/>
      <c r="AY588" s="23"/>
      <c r="AZ588" s="23"/>
      <c r="BA588" s="23"/>
      <c r="BB588" s="23"/>
      <c r="BC588" s="23"/>
      <c r="BD588" s="23"/>
      <c r="BE588" s="23"/>
      <c r="BF588" s="23"/>
      <c r="BG588" s="23"/>
      <c r="BH588" s="23"/>
      <c r="BI588" s="23"/>
      <c r="BJ588" s="23"/>
      <c r="BK588" s="23"/>
      <c r="BL588" s="23"/>
    </row>
    <row r="589" ht="15.75" customHeight="1">
      <c r="A589" s="51"/>
      <c r="B589" s="57"/>
      <c r="C589" s="57"/>
      <c r="D589" s="53"/>
      <c r="E589" s="54"/>
      <c r="F589" s="53"/>
      <c r="G589" s="149"/>
      <c r="H589" s="53"/>
      <c r="I589" s="114"/>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c r="AU589" s="23"/>
      <c r="AV589" s="23"/>
      <c r="AW589" s="23"/>
      <c r="AX589" s="23"/>
      <c r="AY589" s="23"/>
      <c r="AZ589" s="23"/>
      <c r="BA589" s="23"/>
      <c r="BB589" s="23"/>
      <c r="BC589" s="23"/>
      <c r="BD589" s="23"/>
      <c r="BE589" s="23"/>
      <c r="BF589" s="23"/>
      <c r="BG589" s="23"/>
      <c r="BH589" s="23"/>
      <c r="BI589" s="23"/>
      <c r="BJ589" s="23"/>
      <c r="BK589" s="23"/>
      <c r="BL589" s="23"/>
    </row>
    <row r="590" ht="15.75" customHeight="1">
      <c r="A590" s="51"/>
      <c r="B590" s="57"/>
      <c r="C590" s="57"/>
      <c r="D590" s="53"/>
      <c r="E590" s="54"/>
      <c r="F590" s="53"/>
      <c r="G590" s="149"/>
      <c r="H590" s="53"/>
      <c r="I590" s="114"/>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c r="AU590" s="23"/>
      <c r="AV590" s="23"/>
      <c r="AW590" s="23"/>
      <c r="AX590" s="23"/>
      <c r="AY590" s="23"/>
      <c r="AZ590" s="23"/>
      <c r="BA590" s="23"/>
      <c r="BB590" s="23"/>
      <c r="BC590" s="23"/>
      <c r="BD590" s="23"/>
      <c r="BE590" s="23"/>
      <c r="BF590" s="23"/>
      <c r="BG590" s="23"/>
      <c r="BH590" s="23"/>
      <c r="BI590" s="23"/>
      <c r="BJ590" s="23"/>
      <c r="BK590" s="23"/>
      <c r="BL590" s="23"/>
    </row>
    <row r="591" ht="15.75" customHeight="1">
      <c r="A591" s="51"/>
      <c r="B591" s="23"/>
      <c r="C591" s="52"/>
      <c r="D591" s="53"/>
      <c r="E591" s="54"/>
      <c r="F591" s="53"/>
      <c r="G591" s="149"/>
      <c r="H591" s="53"/>
      <c r="I591" s="114"/>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c r="AU591" s="23"/>
      <c r="AV591" s="23"/>
      <c r="AW591" s="23"/>
      <c r="AX591" s="23"/>
      <c r="AY591" s="23"/>
      <c r="AZ591" s="23"/>
      <c r="BA591" s="23"/>
      <c r="BB591" s="23"/>
      <c r="BC591" s="23"/>
      <c r="BD591" s="23"/>
      <c r="BE591" s="23"/>
      <c r="BF591" s="23"/>
      <c r="BG591" s="23"/>
      <c r="BH591" s="23"/>
      <c r="BI591" s="23"/>
      <c r="BJ591" s="23"/>
      <c r="BK591" s="23"/>
      <c r="BL591" s="23"/>
    </row>
    <row r="592" ht="15.75" customHeight="1">
      <c r="A592" s="51"/>
      <c r="B592" s="23"/>
      <c r="C592" s="52"/>
      <c r="D592" s="53"/>
      <c r="E592" s="54"/>
      <c r="F592" s="53"/>
      <c r="G592" s="149"/>
      <c r="H592" s="53"/>
      <c r="I592" s="114"/>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c r="AU592" s="23"/>
      <c r="AV592" s="23"/>
      <c r="AW592" s="23"/>
      <c r="AX592" s="23"/>
      <c r="AY592" s="23"/>
      <c r="AZ592" s="23"/>
      <c r="BA592" s="23"/>
      <c r="BB592" s="23"/>
      <c r="BC592" s="23"/>
      <c r="BD592" s="23"/>
      <c r="BE592" s="23"/>
      <c r="BF592" s="23"/>
      <c r="BG592" s="23"/>
      <c r="BH592" s="23"/>
      <c r="BI592" s="23"/>
      <c r="BJ592" s="23"/>
      <c r="BK592" s="23"/>
      <c r="BL592" s="23"/>
    </row>
    <row r="593" ht="15.75" customHeight="1">
      <c r="A593" s="51"/>
      <c r="B593" s="23"/>
      <c r="C593" s="52"/>
      <c r="D593" s="53"/>
      <c r="E593" s="54"/>
      <c r="F593" s="53"/>
      <c r="G593" s="149"/>
      <c r="H593" s="53"/>
      <c r="I593" s="114"/>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c r="AU593" s="23"/>
      <c r="AV593" s="23"/>
      <c r="AW593" s="23"/>
      <c r="AX593" s="23"/>
      <c r="AY593" s="23"/>
      <c r="AZ593" s="23"/>
      <c r="BA593" s="23"/>
      <c r="BB593" s="23"/>
      <c r="BC593" s="23"/>
      <c r="BD593" s="23"/>
      <c r="BE593" s="23"/>
      <c r="BF593" s="23"/>
      <c r="BG593" s="23"/>
      <c r="BH593" s="23"/>
      <c r="BI593" s="23"/>
      <c r="BJ593" s="23"/>
      <c r="BK593" s="23"/>
      <c r="BL593" s="23"/>
    </row>
    <row r="594" ht="15.75" customHeight="1">
      <c r="A594" s="51"/>
      <c r="B594" s="23"/>
      <c r="C594" s="52"/>
      <c r="D594" s="53"/>
      <c r="E594" s="54"/>
      <c r="F594" s="53"/>
      <c r="G594" s="149"/>
      <c r="H594" s="53"/>
      <c r="I594" s="114"/>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c r="AU594" s="23"/>
      <c r="AV594" s="23"/>
      <c r="AW594" s="23"/>
      <c r="AX594" s="23"/>
      <c r="AY594" s="23"/>
      <c r="AZ594" s="23"/>
      <c r="BA594" s="23"/>
      <c r="BB594" s="23"/>
      <c r="BC594" s="23"/>
      <c r="BD594" s="23"/>
      <c r="BE594" s="23"/>
      <c r="BF594" s="23"/>
      <c r="BG594" s="23"/>
      <c r="BH594" s="23"/>
      <c r="BI594" s="23"/>
      <c r="BJ594" s="23"/>
      <c r="BK594" s="23"/>
      <c r="BL594" s="23"/>
    </row>
    <row r="595" ht="15.75" customHeight="1">
      <c r="A595" s="51"/>
      <c r="B595" s="23"/>
      <c r="C595" s="52"/>
      <c r="D595" s="53"/>
      <c r="E595" s="54"/>
      <c r="F595" s="53"/>
      <c r="G595" s="149"/>
      <c r="H595" s="53"/>
      <c r="I595" s="114"/>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c r="AU595" s="23"/>
      <c r="AV595" s="23"/>
      <c r="AW595" s="23"/>
      <c r="AX595" s="23"/>
      <c r="AY595" s="23"/>
      <c r="AZ595" s="23"/>
      <c r="BA595" s="23"/>
      <c r="BB595" s="23"/>
      <c r="BC595" s="23"/>
      <c r="BD595" s="23"/>
      <c r="BE595" s="23"/>
      <c r="BF595" s="23"/>
      <c r="BG595" s="23"/>
      <c r="BH595" s="23"/>
      <c r="BI595" s="23"/>
      <c r="BJ595" s="23"/>
      <c r="BK595" s="23"/>
      <c r="BL595" s="23"/>
    </row>
    <row r="596" ht="15.75" customHeight="1">
      <c r="A596" s="51"/>
      <c r="B596" s="23"/>
      <c r="C596" s="52"/>
      <c r="D596" s="53"/>
      <c r="E596" s="54"/>
      <c r="F596" s="53"/>
      <c r="G596" s="149"/>
      <c r="H596" s="53"/>
      <c r="I596" s="114"/>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c r="AU596" s="23"/>
      <c r="AV596" s="23"/>
      <c r="AW596" s="23"/>
      <c r="AX596" s="23"/>
      <c r="AY596" s="23"/>
      <c r="AZ596" s="23"/>
      <c r="BA596" s="23"/>
      <c r="BB596" s="23"/>
      <c r="BC596" s="23"/>
      <c r="BD596" s="23"/>
      <c r="BE596" s="23"/>
      <c r="BF596" s="23"/>
      <c r="BG596" s="23"/>
      <c r="BH596" s="23"/>
      <c r="BI596" s="23"/>
      <c r="BJ596" s="23"/>
      <c r="BK596" s="23"/>
      <c r="BL596" s="23"/>
    </row>
    <row r="597" ht="15.75" customHeight="1">
      <c r="A597" s="51"/>
      <c r="B597" s="23"/>
      <c r="C597" s="52"/>
      <c r="D597" s="53"/>
      <c r="E597" s="54"/>
      <c r="F597" s="53"/>
      <c r="G597" s="149"/>
      <c r="H597" s="53"/>
      <c r="I597" s="114"/>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c r="AU597" s="23"/>
      <c r="AV597" s="23"/>
      <c r="AW597" s="23"/>
      <c r="AX597" s="23"/>
      <c r="AY597" s="23"/>
      <c r="AZ597" s="23"/>
      <c r="BA597" s="23"/>
      <c r="BB597" s="23"/>
      <c r="BC597" s="23"/>
      <c r="BD597" s="23"/>
      <c r="BE597" s="23"/>
      <c r="BF597" s="23"/>
      <c r="BG597" s="23"/>
      <c r="BH597" s="23"/>
      <c r="BI597" s="23"/>
      <c r="BJ597" s="23"/>
      <c r="BK597" s="23"/>
      <c r="BL597" s="23"/>
    </row>
    <row r="598" ht="15.75" customHeight="1">
      <c r="A598" s="51"/>
      <c r="B598" s="23"/>
      <c r="C598" s="52"/>
      <c r="D598" s="53"/>
      <c r="E598" s="54"/>
      <c r="F598" s="53"/>
      <c r="G598" s="149"/>
      <c r="H598" s="53"/>
      <c r="I598" s="114"/>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c r="AU598" s="23"/>
      <c r="AV598" s="23"/>
      <c r="AW598" s="23"/>
      <c r="AX598" s="23"/>
      <c r="AY598" s="23"/>
      <c r="AZ598" s="23"/>
      <c r="BA598" s="23"/>
      <c r="BB598" s="23"/>
      <c r="BC598" s="23"/>
      <c r="BD598" s="23"/>
      <c r="BE598" s="23"/>
      <c r="BF598" s="23"/>
      <c r="BG598" s="23"/>
      <c r="BH598" s="23"/>
      <c r="BI598" s="23"/>
      <c r="BJ598" s="23"/>
      <c r="BK598" s="23"/>
      <c r="BL598" s="23"/>
    </row>
    <row r="599" ht="15.75" customHeight="1">
      <c r="A599" s="51"/>
      <c r="B599" s="23"/>
      <c r="C599" s="52"/>
      <c r="D599" s="53"/>
      <c r="E599" s="54"/>
      <c r="F599" s="53"/>
      <c r="G599" s="149"/>
      <c r="H599" s="53"/>
      <c r="I599" s="114"/>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c r="AY599" s="23"/>
      <c r="AZ599" s="23"/>
      <c r="BA599" s="23"/>
      <c r="BB599" s="23"/>
      <c r="BC599" s="23"/>
      <c r="BD599" s="23"/>
      <c r="BE599" s="23"/>
      <c r="BF599" s="23"/>
      <c r="BG599" s="23"/>
      <c r="BH599" s="23"/>
      <c r="BI599" s="23"/>
      <c r="BJ599" s="23"/>
      <c r="BK599" s="23"/>
      <c r="BL599" s="23"/>
    </row>
    <row r="600" ht="15.75" customHeight="1">
      <c r="A600" s="51"/>
      <c r="B600" s="23"/>
      <c r="C600" s="52"/>
      <c r="D600" s="53"/>
      <c r="E600" s="54"/>
      <c r="F600" s="53"/>
      <c r="G600" s="149"/>
      <c r="H600" s="53"/>
      <c r="I600" s="114"/>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c r="AU600" s="23"/>
      <c r="AV600" s="23"/>
      <c r="AW600" s="23"/>
      <c r="AX600" s="23"/>
      <c r="AY600" s="23"/>
      <c r="AZ600" s="23"/>
      <c r="BA600" s="23"/>
      <c r="BB600" s="23"/>
      <c r="BC600" s="23"/>
      <c r="BD600" s="23"/>
      <c r="BE600" s="23"/>
      <c r="BF600" s="23"/>
      <c r="BG600" s="23"/>
      <c r="BH600" s="23"/>
      <c r="BI600" s="23"/>
      <c r="BJ600" s="23"/>
      <c r="BK600" s="23"/>
      <c r="BL600" s="23"/>
    </row>
    <row r="601" ht="15.75" customHeight="1">
      <c r="A601" s="51"/>
      <c r="B601" s="23"/>
      <c r="C601" s="52"/>
      <c r="D601" s="53"/>
      <c r="E601" s="54"/>
      <c r="F601" s="53"/>
      <c r="G601" s="149"/>
      <c r="H601" s="53"/>
      <c r="I601" s="114"/>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c r="AU601" s="23"/>
      <c r="AV601" s="23"/>
      <c r="AW601" s="23"/>
      <c r="AX601" s="23"/>
      <c r="AY601" s="23"/>
      <c r="AZ601" s="23"/>
      <c r="BA601" s="23"/>
      <c r="BB601" s="23"/>
      <c r="BC601" s="23"/>
      <c r="BD601" s="23"/>
      <c r="BE601" s="23"/>
      <c r="BF601" s="23"/>
      <c r="BG601" s="23"/>
      <c r="BH601" s="23"/>
      <c r="BI601" s="23"/>
      <c r="BJ601" s="23"/>
      <c r="BK601" s="23"/>
      <c r="BL601" s="23"/>
    </row>
    <row r="602" ht="15.75" customHeight="1">
      <c r="A602" s="51"/>
      <c r="B602" s="23"/>
      <c r="C602" s="52"/>
      <c r="D602" s="53"/>
      <c r="E602" s="54"/>
      <c r="F602" s="53"/>
      <c r="G602" s="149"/>
      <c r="H602" s="53"/>
      <c r="I602" s="114"/>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c r="AU602" s="23"/>
      <c r="AV602" s="23"/>
      <c r="AW602" s="23"/>
      <c r="AX602" s="23"/>
      <c r="AY602" s="23"/>
      <c r="AZ602" s="23"/>
      <c r="BA602" s="23"/>
      <c r="BB602" s="23"/>
      <c r="BC602" s="23"/>
      <c r="BD602" s="23"/>
      <c r="BE602" s="23"/>
      <c r="BF602" s="23"/>
      <c r="BG602" s="23"/>
      <c r="BH602" s="23"/>
      <c r="BI602" s="23"/>
      <c r="BJ602" s="23"/>
      <c r="BK602" s="23"/>
      <c r="BL602" s="23"/>
    </row>
    <row r="603" ht="15.75" customHeight="1">
      <c r="A603" s="51"/>
      <c r="B603" s="23"/>
      <c r="C603" s="52"/>
      <c r="D603" s="53"/>
      <c r="E603" s="54"/>
      <c r="F603" s="53"/>
      <c r="G603" s="149"/>
      <c r="H603" s="53"/>
      <c r="I603" s="114"/>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c r="AU603" s="23"/>
      <c r="AV603" s="23"/>
      <c r="AW603" s="23"/>
      <c r="AX603" s="23"/>
      <c r="AY603" s="23"/>
      <c r="AZ603" s="23"/>
      <c r="BA603" s="23"/>
      <c r="BB603" s="23"/>
      <c r="BC603" s="23"/>
      <c r="BD603" s="23"/>
      <c r="BE603" s="23"/>
      <c r="BF603" s="23"/>
      <c r="BG603" s="23"/>
      <c r="BH603" s="23"/>
      <c r="BI603" s="23"/>
      <c r="BJ603" s="23"/>
      <c r="BK603" s="23"/>
      <c r="BL603" s="23"/>
    </row>
    <row r="604" ht="15.75" customHeight="1">
      <c r="A604" s="51"/>
      <c r="B604" s="23"/>
      <c r="C604" s="52"/>
      <c r="D604" s="53"/>
      <c r="E604" s="54"/>
      <c r="F604" s="53"/>
      <c r="G604" s="149"/>
      <c r="H604" s="53"/>
      <c r="I604" s="114"/>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c r="AU604" s="23"/>
      <c r="AV604" s="23"/>
      <c r="AW604" s="23"/>
      <c r="AX604" s="23"/>
      <c r="AY604" s="23"/>
      <c r="AZ604" s="23"/>
      <c r="BA604" s="23"/>
      <c r="BB604" s="23"/>
      <c r="BC604" s="23"/>
      <c r="BD604" s="23"/>
      <c r="BE604" s="23"/>
      <c r="BF604" s="23"/>
      <c r="BG604" s="23"/>
      <c r="BH604" s="23"/>
      <c r="BI604" s="23"/>
      <c r="BJ604" s="23"/>
      <c r="BK604" s="23"/>
      <c r="BL604" s="23"/>
    </row>
    <row r="605" ht="15.75" customHeight="1">
      <c r="A605" s="51"/>
      <c r="B605" s="23"/>
      <c r="C605" s="52"/>
      <c r="D605" s="53"/>
      <c r="E605" s="54"/>
      <c r="F605" s="53"/>
      <c r="G605" s="149"/>
      <c r="H605" s="53"/>
      <c r="I605" s="114"/>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c r="AU605" s="23"/>
      <c r="AV605" s="23"/>
      <c r="AW605" s="23"/>
      <c r="AX605" s="23"/>
      <c r="AY605" s="23"/>
      <c r="AZ605" s="23"/>
      <c r="BA605" s="23"/>
      <c r="BB605" s="23"/>
      <c r="BC605" s="23"/>
      <c r="BD605" s="23"/>
      <c r="BE605" s="23"/>
      <c r="BF605" s="23"/>
      <c r="BG605" s="23"/>
      <c r="BH605" s="23"/>
      <c r="BI605" s="23"/>
      <c r="BJ605" s="23"/>
      <c r="BK605" s="23"/>
      <c r="BL605" s="23"/>
    </row>
    <row r="606" ht="15.75" customHeight="1">
      <c r="A606" s="51"/>
      <c r="B606" s="23"/>
      <c r="C606" s="52"/>
      <c r="D606" s="53"/>
      <c r="E606" s="54"/>
      <c r="F606" s="53"/>
      <c r="G606" s="149"/>
      <c r="H606" s="53"/>
      <c r="I606" s="114"/>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c r="AU606" s="23"/>
      <c r="AV606" s="23"/>
      <c r="AW606" s="23"/>
      <c r="AX606" s="23"/>
      <c r="AY606" s="23"/>
      <c r="AZ606" s="23"/>
      <c r="BA606" s="23"/>
      <c r="BB606" s="23"/>
      <c r="BC606" s="23"/>
      <c r="BD606" s="23"/>
      <c r="BE606" s="23"/>
      <c r="BF606" s="23"/>
      <c r="BG606" s="23"/>
      <c r="BH606" s="23"/>
      <c r="BI606" s="23"/>
      <c r="BJ606" s="23"/>
      <c r="BK606" s="23"/>
      <c r="BL606" s="23"/>
    </row>
    <row r="607" ht="15.75" customHeight="1">
      <c r="A607" s="51"/>
      <c r="B607" s="23"/>
      <c r="C607" s="52"/>
      <c r="D607" s="53"/>
      <c r="E607" s="54"/>
      <c r="F607" s="53"/>
      <c r="G607" s="149"/>
      <c r="H607" s="53"/>
      <c r="I607" s="114"/>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c r="AU607" s="23"/>
      <c r="AV607" s="23"/>
      <c r="AW607" s="23"/>
      <c r="AX607" s="23"/>
      <c r="AY607" s="23"/>
      <c r="AZ607" s="23"/>
      <c r="BA607" s="23"/>
      <c r="BB607" s="23"/>
      <c r="BC607" s="23"/>
      <c r="BD607" s="23"/>
      <c r="BE607" s="23"/>
      <c r="BF607" s="23"/>
      <c r="BG607" s="23"/>
      <c r="BH607" s="23"/>
      <c r="BI607" s="23"/>
      <c r="BJ607" s="23"/>
      <c r="BK607" s="23"/>
      <c r="BL607" s="23"/>
    </row>
    <row r="608" ht="15.75" customHeight="1">
      <c r="A608" s="51"/>
      <c r="B608" s="23"/>
      <c r="C608" s="52"/>
      <c r="D608" s="53"/>
      <c r="E608" s="54"/>
      <c r="F608" s="53"/>
      <c r="G608" s="149"/>
      <c r="H608" s="53"/>
      <c r="I608" s="114"/>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c r="AU608" s="23"/>
      <c r="AV608" s="23"/>
      <c r="AW608" s="23"/>
      <c r="AX608" s="23"/>
      <c r="AY608" s="23"/>
      <c r="AZ608" s="23"/>
      <c r="BA608" s="23"/>
      <c r="BB608" s="23"/>
      <c r="BC608" s="23"/>
      <c r="BD608" s="23"/>
      <c r="BE608" s="23"/>
      <c r="BF608" s="23"/>
      <c r="BG608" s="23"/>
      <c r="BH608" s="23"/>
      <c r="BI608" s="23"/>
      <c r="BJ608" s="23"/>
      <c r="BK608" s="23"/>
      <c r="BL608" s="23"/>
    </row>
    <row r="609" ht="15.75" customHeight="1">
      <c r="A609" s="51"/>
      <c r="B609" s="23"/>
      <c r="C609" s="52"/>
      <c r="D609" s="53"/>
      <c r="E609" s="54"/>
      <c r="F609" s="53"/>
      <c r="G609" s="149"/>
      <c r="H609" s="53"/>
      <c r="I609" s="114"/>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c r="AU609" s="23"/>
      <c r="AV609" s="23"/>
      <c r="AW609" s="23"/>
      <c r="AX609" s="23"/>
      <c r="AY609" s="23"/>
      <c r="AZ609" s="23"/>
      <c r="BA609" s="23"/>
      <c r="BB609" s="23"/>
      <c r="BC609" s="23"/>
      <c r="BD609" s="23"/>
      <c r="BE609" s="23"/>
      <c r="BF609" s="23"/>
      <c r="BG609" s="23"/>
      <c r="BH609" s="23"/>
      <c r="BI609" s="23"/>
      <c r="BJ609" s="23"/>
      <c r="BK609" s="23"/>
      <c r="BL609" s="23"/>
    </row>
    <row r="610" ht="15.75" customHeight="1">
      <c r="A610" s="51"/>
      <c r="B610" s="23"/>
      <c r="C610" s="52"/>
      <c r="D610" s="53"/>
      <c r="E610" s="54"/>
      <c r="F610" s="53"/>
      <c r="G610" s="149"/>
      <c r="H610" s="53"/>
      <c r="I610" s="114"/>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c r="AU610" s="23"/>
      <c r="AV610" s="23"/>
      <c r="AW610" s="23"/>
      <c r="AX610" s="23"/>
      <c r="AY610" s="23"/>
      <c r="AZ610" s="23"/>
      <c r="BA610" s="23"/>
      <c r="BB610" s="23"/>
      <c r="BC610" s="23"/>
      <c r="BD610" s="23"/>
      <c r="BE610" s="23"/>
      <c r="BF610" s="23"/>
      <c r="BG610" s="23"/>
      <c r="BH610" s="23"/>
      <c r="BI610" s="23"/>
      <c r="BJ610" s="23"/>
      <c r="BK610" s="23"/>
      <c r="BL610" s="23"/>
    </row>
    <row r="611" ht="15.75" customHeight="1">
      <c r="A611" s="51"/>
      <c r="B611" s="23"/>
      <c r="C611" s="52"/>
      <c r="D611" s="53"/>
      <c r="E611" s="54"/>
      <c r="F611" s="53"/>
      <c r="G611" s="149"/>
      <c r="H611" s="53"/>
      <c r="I611" s="114"/>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c r="AU611" s="23"/>
      <c r="AV611" s="23"/>
      <c r="AW611" s="23"/>
      <c r="AX611" s="23"/>
      <c r="AY611" s="23"/>
      <c r="AZ611" s="23"/>
      <c r="BA611" s="23"/>
      <c r="BB611" s="23"/>
      <c r="BC611" s="23"/>
      <c r="BD611" s="23"/>
      <c r="BE611" s="23"/>
      <c r="BF611" s="23"/>
      <c r="BG611" s="23"/>
      <c r="BH611" s="23"/>
      <c r="BI611" s="23"/>
      <c r="BJ611" s="23"/>
      <c r="BK611" s="23"/>
      <c r="BL611" s="23"/>
    </row>
    <row r="612" ht="15.75" customHeight="1">
      <c r="A612" s="51"/>
      <c r="B612" s="23"/>
      <c r="C612" s="52"/>
      <c r="D612" s="53"/>
      <c r="E612" s="54"/>
      <c r="F612" s="53"/>
      <c r="G612" s="149"/>
      <c r="H612" s="53"/>
      <c r="I612" s="114"/>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c r="AU612" s="23"/>
      <c r="AV612" s="23"/>
      <c r="AW612" s="23"/>
      <c r="AX612" s="23"/>
      <c r="AY612" s="23"/>
      <c r="AZ612" s="23"/>
      <c r="BA612" s="23"/>
      <c r="BB612" s="23"/>
      <c r="BC612" s="23"/>
      <c r="BD612" s="23"/>
      <c r="BE612" s="23"/>
      <c r="BF612" s="23"/>
      <c r="BG612" s="23"/>
      <c r="BH612" s="23"/>
      <c r="BI612" s="23"/>
      <c r="BJ612" s="23"/>
      <c r="BK612" s="23"/>
      <c r="BL612" s="23"/>
    </row>
    <row r="613" ht="15.75" customHeight="1">
      <c r="A613" s="51"/>
      <c r="B613" s="23"/>
      <c r="C613" s="52"/>
      <c r="D613" s="53"/>
      <c r="E613" s="54"/>
      <c r="F613" s="53"/>
      <c r="G613" s="149"/>
      <c r="H613" s="53"/>
      <c r="I613" s="114"/>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c r="AU613" s="23"/>
      <c r="AV613" s="23"/>
      <c r="AW613" s="23"/>
      <c r="AX613" s="23"/>
      <c r="AY613" s="23"/>
      <c r="AZ613" s="23"/>
      <c r="BA613" s="23"/>
      <c r="BB613" s="23"/>
      <c r="BC613" s="23"/>
      <c r="BD613" s="23"/>
      <c r="BE613" s="23"/>
      <c r="BF613" s="23"/>
      <c r="BG613" s="23"/>
      <c r="BH613" s="23"/>
      <c r="BI613" s="23"/>
      <c r="BJ613" s="23"/>
      <c r="BK613" s="23"/>
      <c r="BL613" s="23"/>
    </row>
    <row r="614" ht="15.75" customHeight="1">
      <c r="A614" s="51"/>
      <c r="B614" s="23"/>
      <c r="C614" s="52"/>
      <c r="D614" s="53"/>
      <c r="E614" s="54"/>
      <c r="F614" s="53"/>
      <c r="G614" s="149"/>
      <c r="H614" s="53"/>
      <c r="I614" s="114"/>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c r="AU614" s="23"/>
      <c r="AV614" s="23"/>
      <c r="AW614" s="23"/>
      <c r="AX614" s="23"/>
      <c r="AY614" s="23"/>
      <c r="AZ614" s="23"/>
      <c r="BA614" s="23"/>
      <c r="BB614" s="23"/>
      <c r="BC614" s="23"/>
      <c r="BD614" s="23"/>
      <c r="BE614" s="23"/>
      <c r="BF614" s="23"/>
      <c r="BG614" s="23"/>
      <c r="BH614" s="23"/>
      <c r="BI614" s="23"/>
      <c r="BJ614" s="23"/>
      <c r="BK614" s="23"/>
      <c r="BL614" s="23"/>
    </row>
    <row r="615" ht="15.75" customHeight="1">
      <c r="A615" s="51"/>
      <c r="B615" s="23"/>
      <c r="C615" s="52"/>
      <c r="D615" s="53"/>
      <c r="E615" s="54"/>
      <c r="F615" s="53"/>
      <c r="G615" s="149"/>
      <c r="H615" s="53"/>
      <c r="I615" s="114"/>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c r="AU615" s="23"/>
      <c r="AV615" s="23"/>
      <c r="AW615" s="23"/>
      <c r="AX615" s="23"/>
      <c r="AY615" s="23"/>
      <c r="AZ615" s="23"/>
      <c r="BA615" s="23"/>
      <c r="BB615" s="23"/>
      <c r="BC615" s="23"/>
      <c r="BD615" s="23"/>
      <c r="BE615" s="23"/>
      <c r="BF615" s="23"/>
      <c r="BG615" s="23"/>
      <c r="BH615" s="23"/>
      <c r="BI615" s="23"/>
      <c r="BJ615" s="23"/>
      <c r="BK615" s="23"/>
      <c r="BL615" s="23"/>
    </row>
    <row r="616" ht="15.75" customHeight="1">
      <c r="A616" s="51"/>
      <c r="B616" s="23"/>
      <c r="C616" s="52"/>
      <c r="D616" s="53"/>
      <c r="E616" s="54"/>
      <c r="F616" s="53"/>
      <c r="G616" s="149"/>
      <c r="H616" s="53"/>
      <c r="I616" s="114"/>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c r="AU616" s="23"/>
      <c r="AV616" s="23"/>
      <c r="AW616" s="23"/>
      <c r="AX616" s="23"/>
      <c r="AY616" s="23"/>
      <c r="AZ616" s="23"/>
      <c r="BA616" s="23"/>
      <c r="BB616" s="23"/>
      <c r="BC616" s="23"/>
      <c r="BD616" s="23"/>
      <c r="BE616" s="23"/>
      <c r="BF616" s="23"/>
      <c r="BG616" s="23"/>
      <c r="BH616" s="23"/>
      <c r="BI616" s="23"/>
      <c r="BJ616" s="23"/>
      <c r="BK616" s="23"/>
      <c r="BL616" s="23"/>
    </row>
    <row r="617" ht="15.75" customHeight="1">
      <c r="A617" s="51"/>
      <c r="B617" s="23"/>
      <c r="C617" s="52"/>
      <c r="D617" s="53"/>
      <c r="E617" s="54"/>
      <c r="F617" s="53"/>
      <c r="G617" s="149"/>
      <c r="H617" s="53"/>
      <c r="I617" s="114"/>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c r="AU617" s="23"/>
      <c r="AV617" s="23"/>
      <c r="AW617" s="23"/>
      <c r="AX617" s="23"/>
      <c r="AY617" s="23"/>
      <c r="AZ617" s="23"/>
      <c r="BA617" s="23"/>
      <c r="BB617" s="23"/>
      <c r="BC617" s="23"/>
      <c r="BD617" s="23"/>
      <c r="BE617" s="23"/>
      <c r="BF617" s="23"/>
      <c r="BG617" s="23"/>
      <c r="BH617" s="23"/>
      <c r="BI617" s="23"/>
      <c r="BJ617" s="23"/>
      <c r="BK617" s="23"/>
      <c r="BL617" s="23"/>
    </row>
    <row r="618" ht="15.75" customHeight="1">
      <c r="A618" s="51"/>
      <c r="B618" s="23"/>
      <c r="C618" s="52"/>
      <c r="D618" s="53"/>
      <c r="E618" s="54"/>
      <c r="F618" s="53"/>
      <c r="G618" s="149"/>
      <c r="H618" s="53"/>
      <c r="I618" s="114"/>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c r="AU618" s="23"/>
      <c r="AV618" s="23"/>
      <c r="AW618" s="23"/>
      <c r="AX618" s="23"/>
      <c r="AY618" s="23"/>
      <c r="AZ618" s="23"/>
      <c r="BA618" s="23"/>
      <c r="BB618" s="23"/>
      <c r="BC618" s="23"/>
      <c r="BD618" s="23"/>
      <c r="BE618" s="23"/>
      <c r="BF618" s="23"/>
      <c r="BG618" s="23"/>
      <c r="BH618" s="23"/>
      <c r="BI618" s="23"/>
      <c r="BJ618" s="23"/>
      <c r="BK618" s="23"/>
      <c r="BL618" s="23"/>
    </row>
    <row r="619" ht="15.75" customHeight="1">
      <c r="A619" s="51"/>
      <c r="B619" s="23"/>
      <c r="C619" s="52"/>
      <c r="D619" s="53"/>
      <c r="E619" s="54"/>
      <c r="F619" s="53"/>
      <c r="G619" s="149"/>
      <c r="H619" s="53"/>
      <c r="I619" s="114"/>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c r="AU619" s="23"/>
      <c r="AV619" s="23"/>
      <c r="AW619" s="23"/>
      <c r="AX619" s="23"/>
      <c r="AY619" s="23"/>
      <c r="AZ619" s="23"/>
      <c r="BA619" s="23"/>
      <c r="BB619" s="23"/>
      <c r="BC619" s="23"/>
      <c r="BD619" s="23"/>
      <c r="BE619" s="23"/>
      <c r="BF619" s="23"/>
      <c r="BG619" s="23"/>
      <c r="BH619" s="23"/>
      <c r="BI619" s="23"/>
      <c r="BJ619" s="23"/>
      <c r="BK619" s="23"/>
      <c r="BL619" s="23"/>
    </row>
    <row r="620" ht="15.75" customHeight="1">
      <c r="A620" s="51"/>
      <c r="B620" s="23"/>
      <c r="C620" s="52"/>
      <c r="D620" s="53"/>
      <c r="E620" s="54"/>
      <c r="F620" s="53"/>
      <c r="G620" s="149"/>
      <c r="H620" s="53"/>
      <c r="I620" s="114"/>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c r="AU620" s="23"/>
      <c r="AV620" s="23"/>
      <c r="AW620" s="23"/>
      <c r="AX620" s="23"/>
      <c r="AY620" s="23"/>
      <c r="AZ620" s="23"/>
      <c r="BA620" s="23"/>
      <c r="BB620" s="23"/>
      <c r="BC620" s="23"/>
      <c r="BD620" s="23"/>
      <c r="BE620" s="23"/>
      <c r="BF620" s="23"/>
      <c r="BG620" s="23"/>
      <c r="BH620" s="23"/>
      <c r="BI620" s="23"/>
      <c r="BJ620" s="23"/>
      <c r="BK620" s="23"/>
      <c r="BL620" s="23"/>
    </row>
    <row r="621" ht="15.75" customHeight="1">
      <c r="A621" s="51"/>
      <c r="B621" s="23"/>
      <c r="C621" s="52"/>
      <c r="D621" s="53"/>
      <c r="E621" s="54"/>
      <c r="F621" s="53"/>
      <c r="G621" s="149"/>
      <c r="H621" s="53"/>
      <c r="I621" s="114"/>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c r="AU621" s="23"/>
      <c r="AV621" s="23"/>
      <c r="AW621" s="23"/>
      <c r="AX621" s="23"/>
      <c r="AY621" s="23"/>
      <c r="AZ621" s="23"/>
      <c r="BA621" s="23"/>
      <c r="BB621" s="23"/>
      <c r="BC621" s="23"/>
      <c r="BD621" s="23"/>
      <c r="BE621" s="23"/>
      <c r="BF621" s="23"/>
      <c r="BG621" s="23"/>
      <c r="BH621" s="23"/>
      <c r="BI621" s="23"/>
      <c r="BJ621" s="23"/>
      <c r="BK621" s="23"/>
      <c r="BL621" s="23"/>
    </row>
    <row r="622" ht="15.75" customHeight="1">
      <c r="A622" s="51"/>
      <c r="B622" s="23"/>
      <c r="C622" s="52"/>
      <c r="D622" s="53"/>
      <c r="E622" s="54"/>
      <c r="F622" s="53"/>
      <c r="G622" s="149"/>
      <c r="H622" s="53"/>
      <c r="I622" s="114"/>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c r="AU622" s="23"/>
      <c r="AV622" s="23"/>
      <c r="AW622" s="23"/>
      <c r="AX622" s="23"/>
      <c r="AY622" s="23"/>
      <c r="AZ622" s="23"/>
      <c r="BA622" s="23"/>
      <c r="BB622" s="23"/>
      <c r="BC622" s="23"/>
      <c r="BD622" s="23"/>
      <c r="BE622" s="23"/>
      <c r="BF622" s="23"/>
      <c r="BG622" s="23"/>
      <c r="BH622" s="23"/>
      <c r="BI622" s="23"/>
      <c r="BJ622" s="23"/>
      <c r="BK622" s="23"/>
      <c r="BL622" s="23"/>
    </row>
    <row r="623" ht="15.75" customHeight="1">
      <c r="A623" s="51"/>
      <c r="B623" s="23"/>
      <c r="C623" s="52"/>
      <c r="D623" s="53"/>
      <c r="E623" s="54"/>
      <c r="F623" s="53"/>
      <c r="G623" s="149"/>
      <c r="H623" s="53"/>
      <c r="I623" s="114"/>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c r="AU623" s="23"/>
      <c r="AV623" s="23"/>
      <c r="AW623" s="23"/>
      <c r="AX623" s="23"/>
      <c r="AY623" s="23"/>
      <c r="AZ623" s="23"/>
      <c r="BA623" s="23"/>
      <c r="BB623" s="23"/>
      <c r="BC623" s="23"/>
      <c r="BD623" s="23"/>
      <c r="BE623" s="23"/>
      <c r="BF623" s="23"/>
      <c r="BG623" s="23"/>
      <c r="BH623" s="23"/>
      <c r="BI623" s="23"/>
      <c r="BJ623" s="23"/>
      <c r="BK623" s="23"/>
      <c r="BL623" s="23"/>
    </row>
    <row r="624" ht="15.75" customHeight="1">
      <c r="A624" s="51"/>
      <c r="B624" s="23"/>
      <c r="C624" s="52"/>
      <c r="D624" s="53"/>
      <c r="E624" s="54"/>
      <c r="F624" s="53"/>
      <c r="G624" s="149"/>
      <c r="H624" s="53"/>
      <c r="I624" s="114"/>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c r="AU624" s="23"/>
      <c r="AV624" s="23"/>
      <c r="AW624" s="23"/>
      <c r="AX624" s="23"/>
      <c r="AY624" s="23"/>
      <c r="AZ624" s="23"/>
      <c r="BA624" s="23"/>
      <c r="BB624" s="23"/>
      <c r="BC624" s="23"/>
      <c r="BD624" s="23"/>
      <c r="BE624" s="23"/>
      <c r="BF624" s="23"/>
      <c r="BG624" s="23"/>
      <c r="BH624" s="23"/>
      <c r="BI624" s="23"/>
      <c r="BJ624" s="23"/>
      <c r="BK624" s="23"/>
      <c r="BL624" s="23"/>
    </row>
    <row r="625" ht="15.75" customHeight="1">
      <c r="A625" s="51"/>
      <c r="B625" s="23"/>
      <c r="C625" s="52"/>
      <c r="D625" s="53"/>
      <c r="E625" s="54"/>
      <c r="F625" s="53"/>
      <c r="G625" s="149"/>
      <c r="H625" s="53"/>
      <c r="I625" s="114"/>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c r="AT625" s="23"/>
      <c r="AU625" s="23"/>
      <c r="AV625" s="23"/>
      <c r="AW625" s="23"/>
      <c r="AX625" s="23"/>
      <c r="AY625" s="23"/>
      <c r="AZ625" s="23"/>
      <c r="BA625" s="23"/>
      <c r="BB625" s="23"/>
      <c r="BC625" s="23"/>
      <c r="BD625" s="23"/>
      <c r="BE625" s="23"/>
      <c r="BF625" s="23"/>
      <c r="BG625" s="23"/>
      <c r="BH625" s="23"/>
      <c r="BI625" s="23"/>
      <c r="BJ625" s="23"/>
      <c r="BK625" s="23"/>
      <c r="BL625" s="23"/>
    </row>
    <row r="626" ht="15.75" customHeight="1">
      <c r="A626" s="51"/>
      <c r="B626" s="23"/>
      <c r="C626" s="52"/>
      <c r="D626" s="53"/>
      <c r="E626" s="54"/>
      <c r="F626" s="53"/>
      <c r="G626" s="149"/>
      <c r="H626" s="53"/>
      <c r="I626" s="114"/>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c r="AU626" s="23"/>
      <c r="AV626" s="23"/>
      <c r="AW626" s="23"/>
      <c r="AX626" s="23"/>
      <c r="AY626" s="23"/>
      <c r="AZ626" s="23"/>
      <c r="BA626" s="23"/>
      <c r="BB626" s="23"/>
      <c r="BC626" s="23"/>
      <c r="BD626" s="23"/>
      <c r="BE626" s="23"/>
      <c r="BF626" s="23"/>
      <c r="BG626" s="23"/>
      <c r="BH626" s="23"/>
      <c r="BI626" s="23"/>
      <c r="BJ626" s="23"/>
      <c r="BK626" s="23"/>
      <c r="BL626" s="23"/>
    </row>
    <row r="627" ht="15.75" customHeight="1">
      <c r="A627" s="51"/>
      <c r="B627" s="23"/>
      <c r="C627" s="52"/>
      <c r="D627" s="53"/>
      <c r="E627" s="54"/>
      <c r="F627" s="53"/>
      <c r="G627" s="149"/>
      <c r="H627" s="53"/>
      <c r="I627" s="114"/>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c r="AU627" s="23"/>
      <c r="AV627" s="23"/>
      <c r="AW627" s="23"/>
      <c r="AX627" s="23"/>
      <c r="AY627" s="23"/>
      <c r="AZ627" s="23"/>
      <c r="BA627" s="23"/>
      <c r="BB627" s="23"/>
      <c r="BC627" s="23"/>
      <c r="BD627" s="23"/>
      <c r="BE627" s="23"/>
      <c r="BF627" s="23"/>
      <c r="BG627" s="23"/>
      <c r="BH627" s="23"/>
      <c r="BI627" s="23"/>
      <c r="BJ627" s="23"/>
      <c r="BK627" s="23"/>
      <c r="BL627" s="23"/>
    </row>
    <row r="628" ht="15.75" customHeight="1">
      <c r="A628" s="51"/>
      <c r="B628" s="23"/>
      <c r="C628" s="52"/>
      <c r="D628" s="53"/>
      <c r="E628" s="54"/>
      <c r="F628" s="53"/>
      <c r="G628" s="149"/>
      <c r="H628" s="53"/>
      <c r="I628" s="114"/>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c r="AU628" s="23"/>
      <c r="AV628" s="23"/>
      <c r="AW628" s="23"/>
      <c r="AX628" s="23"/>
      <c r="AY628" s="23"/>
      <c r="AZ628" s="23"/>
      <c r="BA628" s="23"/>
      <c r="BB628" s="23"/>
      <c r="BC628" s="23"/>
      <c r="BD628" s="23"/>
      <c r="BE628" s="23"/>
      <c r="BF628" s="23"/>
      <c r="BG628" s="23"/>
      <c r="BH628" s="23"/>
      <c r="BI628" s="23"/>
      <c r="BJ628" s="23"/>
      <c r="BK628" s="23"/>
      <c r="BL628" s="23"/>
    </row>
    <row r="629" ht="15.75" customHeight="1">
      <c r="A629" s="51"/>
      <c r="B629" s="23"/>
      <c r="C629" s="52"/>
      <c r="D629" s="53"/>
      <c r="E629" s="54"/>
      <c r="F629" s="53"/>
      <c r="G629" s="149"/>
      <c r="H629" s="53"/>
      <c r="I629" s="114"/>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c r="AU629" s="23"/>
      <c r="AV629" s="23"/>
      <c r="AW629" s="23"/>
      <c r="AX629" s="23"/>
      <c r="AY629" s="23"/>
      <c r="AZ629" s="23"/>
      <c r="BA629" s="23"/>
      <c r="BB629" s="23"/>
      <c r="BC629" s="23"/>
      <c r="BD629" s="23"/>
      <c r="BE629" s="23"/>
      <c r="BF629" s="23"/>
      <c r="BG629" s="23"/>
      <c r="BH629" s="23"/>
      <c r="BI629" s="23"/>
      <c r="BJ629" s="23"/>
      <c r="BK629" s="23"/>
      <c r="BL629" s="23"/>
    </row>
    <row r="630" ht="15.75" customHeight="1">
      <c r="A630" s="51"/>
      <c r="B630" s="23"/>
      <c r="C630" s="52"/>
      <c r="D630" s="53"/>
      <c r="E630" s="54"/>
      <c r="F630" s="53"/>
      <c r="G630" s="149"/>
      <c r="H630" s="53"/>
      <c r="I630" s="114"/>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c r="AT630" s="23"/>
      <c r="AU630" s="23"/>
      <c r="AV630" s="23"/>
      <c r="AW630" s="23"/>
      <c r="AX630" s="23"/>
      <c r="AY630" s="23"/>
      <c r="AZ630" s="23"/>
      <c r="BA630" s="23"/>
      <c r="BB630" s="23"/>
      <c r="BC630" s="23"/>
      <c r="BD630" s="23"/>
      <c r="BE630" s="23"/>
      <c r="BF630" s="23"/>
      <c r="BG630" s="23"/>
      <c r="BH630" s="23"/>
      <c r="BI630" s="23"/>
      <c r="BJ630" s="23"/>
      <c r="BK630" s="23"/>
      <c r="BL630" s="23"/>
    </row>
    <row r="631" ht="15.75" customHeight="1">
      <c r="A631" s="51"/>
      <c r="B631" s="23"/>
      <c r="C631" s="52"/>
      <c r="D631" s="53"/>
      <c r="E631" s="54"/>
      <c r="F631" s="53"/>
      <c r="G631" s="149"/>
      <c r="H631" s="53"/>
      <c r="I631" s="114"/>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c r="AT631" s="23"/>
      <c r="AU631" s="23"/>
      <c r="AV631" s="23"/>
      <c r="AW631" s="23"/>
      <c r="AX631" s="23"/>
      <c r="AY631" s="23"/>
      <c r="AZ631" s="23"/>
      <c r="BA631" s="23"/>
      <c r="BB631" s="23"/>
      <c r="BC631" s="23"/>
      <c r="BD631" s="23"/>
      <c r="BE631" s="23"/>
      <c r="BF631" s="23"/>
      <c r="BG631" s="23"/>
      <c r="BH631" s="23"/>
      <c r="BI631" s="23"/>
      <c r="BJ631" s="23"/>
      <c r="BK631" s="23"/>
      <c r="BL631" s="23"/>
    </row>
    <row r="632" ht="15.75" customHeight="1">
      <c r="A632" s="51"/>
      <c r="B632" s="23"/>
      <c r="C632" s="52"/>
      <c r="D632" s="53"/>
      <c r="E632" s="54"/>
      <c r="F632" s="53"/>
      <c r="G632" s="149"/>
      <c r="H632" s="53"/>
      <c r="I632" s="114"/>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c r="AY632" s="23"/>
      <c r="AZ632" s="23"/>
      <c r="BA632" s="23"/>
      <c r="BB632" s="23"/>
      <c r="BC632" s="23"/>
      <c r="BD632" s="23"/>
      <c r="BE632" s="23"/>
      <c r="BF632" s="23"/>
      <c r="BG632" s="23"/>
      <c r="BH632" s="23"/>
      <c r="BI632" s="23"/>
      <c r="BJ632" s="23"/>
      <c r="BK632" s="23"/>
      <c r="BL632" s="23"/>
    </row>
    <row r="633" ht="15.75" customHeight="1">
      <c r="A633" s="51"/>
      <c r="B633" s="23"/>
      <c r="C633" s="52"/>
      <c r="D633" s="53"/>
      <c r="E633" s="54"/>
      <c r="F633" s="53"/>
      <c r="G633" s="149"/>
      <c r="H633" s="53"/>
      <c r="I633" s="114"/>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c r="AT633" s="23"/>
      <c r="AU633" s="23"/>
      <c r="AV633" s="23"/>
      <c r="AW633" s="23"/>
      <c r="AX633" s="23"/>
      <c r="AY633" s="23"/>
      <c r="AZ633" s="23"/>
      <c r="BA633" s="23"/>
      <c r="BB633" s="23"/>
      <c r="BC633" s="23"/>
      <c r="BD633" s="23"/>
      <c r="BE633" s="23"/>
      <c r="BF633" s="23"/>
      <c r="BG633" s="23"/>
      <c r="BH633" s="23"/>
      <c r="BI633" s="23"/>
      <c r="BJ633" s="23"/>
      <c r="BK633" s="23"/>
      <c r="BL633" s="23"/>
    </row>
    <row r="634" ht="15.75" customHeight="1">
      <c r="A634" s="51"/>
      <c r="B634" s="23"/>
      <c r="C634" s="52"/>
      <c r="D634" s="53"/>
      <c r="E634" s="54"/>
      <c r="F634" s="53"/>
      <c r="G634" s="149"/>
      <c r="H634" s="53"/>
      <c r="I634" s="114"/>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c r="AT634" s="23"/>
      <c r="AU634" s="23"/>
      <c r="AV634" s="23"/>
      <c r="AW634" s="23"/>
      <c r="AX634" s="23"/>
      <c r="AY634" s="23"/>
      <c r="AZ634" s="23"/>
      <c r="BA634" s="23"/>
      <c r="BB634" s="23"/>
      <c r="BC634" s="23"/>
      <c r="BD634" s="23"/>
      <c r="BE634" s="23"/>
      <c r="BF634" s="23"/>
      <c r="BG634" s="23"/>
      <c r="BH634" s="23"/>
      <c r="BI634" s="23"/>
      <c r="BJ634" s="23"/>
      <c r="BK634" s="23"/>
      <c r="BL634" s="23"/>
    </row>
    <row r="635" ht="15.75" customHeight="1">
      <c r="A635" s="51"/>
      <c r="B635" s="23"/>
      <c r="C635" s="52"/>
      <c r="D635" s="53"/>
      <c r="E635" s="54"/>
      <c r="F635" s="53"/>
      <c r="G635" s="149"/>
      <c r="H635" s="53"/>
      <c r="I635" s="114"/>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c r="AQ635" s="23"/>
      <c r="AR635" s="23"/>
      <c r="AS635" s="23"/>
      <c r="AT635" s="23"/>
      <c r="AU635" s="23"/>
      <c r="AV635" s="23"/>
      <c r="AW635" s="23"/>
      <c r="AX635" s="23"/>
      <c r="AY635" s="23"/>
      <c r="AZ635" s="23"/>
      <c r="BA635" s="23"/>
      <c r="BB635" s="23"/>
      <c r="BC635" s="23"/>
      <c r="BD635" s="23"/>
      <c r="BE635" s="23"/>
      <c r="BF635" s="23"/>
      <c r="BG635" s="23"/>
      <c r="BH635" s="23"/>
      <c r="BI635" s="23"/>
      <c r="BJ635" s="23"/>
      <c r="BK635" s="23"/>
      <c r="BL635" s="23"/>
    </row>
    <row r="636" ht="15.75" customHeight="1">
      <c r="A636" s="51"/>
      <c r="B636" s="23"/>
      <c r="C636" s="52"/>
      <c r="D636" s="53"/>
      <c r="E636" s="54"/>
      <c r="F636" s="53"/>
      <c r="G636" s="149"/>
      <c r="H636" s="53"/>
      <c r="I636" s="114"/>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c r="AU636" s="23"/>
      <c r="AV636" s="23"/>
      <c r="AW636" s="23"/>
      <c r="AX636" s="23"/>
      <c r="AY636" s="23"/>
      <c r="AZ636" s="23"/>
      <c r="BA636" s="23"/>
      <c r="BB636" s="23"/>
      <c r="BC636" s="23"/>
      <c r="BD636" s="23"/>
      <c r="BE636" s="23"/>
      <c r="BF636" s="23"/>
      <c r="BG636" s="23"/>
      <c r="BH636" s="23"/>
      <c r="BI636" s="23"/>
      <c r="BJ636" s="23"/>
      <c r="BK636" s="23"/>
      <c r="BL636" s="23"/>
    </row>
    <row r="637" ht="15.75" customHeight="1">
      <c r="A637" s="51"/>
      <c r="B637" s="23"/>
      <c r="C637" s="52"/>
      <c r="D637" s="53"/>
      <c r="E637" s="54"/>
      <c r="F637" s="53"/>
      <c r="G637" s="149"/>
      <c r="H637" s="53"/>
      <c r="I637" s="114"/>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c r="AT637" s="23"/>
      <c r="AU637" s="23"/>
      <c r="AV637" s="23"/>
      <c r="AW637" s="23"/>
      <c r="AX637" s="23"/>
      <c r="AY637" s="23"/>
      <c r="AZ637" s="23"/>
      <c r="BA637" s="23"/>
      <c r="BB637" s="23"/>
      <c r="BC637" s="23"/>
      <c r="BD637" s="23"/>
      <c r="BE637" s="23"/>
      <c r="BF637" s="23"/>
      <c r="BG637" s="23"/>
      <c r="BH637" s="23"/>
      <c r="BI637" s="23"/>
      <c r="BJ637" s="23"/>
      <c r="BK637" s="23"/>
      <c r="BL637" s="23"/>
    </row>
    <row r="638" ht="15.75" customHeight="1">
      <c r="A638" s="51"/>
      <c r="B638" s="23"/>
      <c r="C638" s="52"/>
      <c r="D638" s="53"/>
      <c r="E638" s="54"/>
      <c r="F638" s="53"/>
      <c r="G638" s="149"/>
      <c r="H638" s="53"/>
      <c r="I638" s="114"/>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c r="AQ638" s="23"/>
      <c r="AR638" s="23"/>
      <c r="AS638" s="23"/>
      <c r="AT638" s="23"/>
      <c r="AU638" s="23"/>
      <c r="AV638" s="23"/>
      <c r="AW638" s="23"/>
      <c r="AX638" s="23"/>
      <c r="AY638" s="23"/>
      <c r="AZ638" s="23"/>
      <c r="BA638" s="23"/>
      <c r="BB638" s="23"/>
      <c r="BC638" s="23"/>
      <c r="BD638" s="23"/>
      <c r="BE638" s="23"/>
      <c r="BF638" s="23"/>
      <c r="BG638" s="23"/>
      <c r="BH638" s="23"/>
      <c r="BI638" s="23"/>
      <c r="BJ638" s="23"/>
      <c r="BK638" s="23"/>
      <c r="BL638" s="23"/>
    </row>
    <row r="639" ht="15.75" customHeight="1">
      <c r="A639" s="51"/>
      <c r="B639" s="23"/>
      <c r="C639" s="52"/>
      <c r="D639" s="53"/>
      <c r="E639" s="54"/>
      <c r="F639" s="53"/>
      <c r="G639" s="149"/>
      <c r="H639" s="53"/>
      <c r="I639" s="114"/>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c r="AQ639" s="23"/>
      <c r="AR639" s="23"/>
      <c r="AS639" s="23"/>
      <c r="AT639" s="23"/>
      <c r="AU639" s="23"/>
      <c r="AV639" s="23"/>
      <c r="AW639" s="23"/>
      <c r="AX639" s="23"/>
      <c r="AY639" s="23"/>
      <c r="AZ639" s="23"/>
      <c r="BA639" s="23"/>
      <c r="BB639" s="23"/>
      <c r="BC639" s="23"/>
      <c r="BD639" s="23"/>
      <c r="BE639" s="23"/>
      <c r="BF639" s="23"/>
      <c r="BG639" s="23"/>
      <c r="BH639" s="23"/>
      <c r="BI639" s="23"/>
      <c r="BJ639" s="23"/>
      <c r="BK639" s="23"/>
      <c r="BL639" s="23"/>
    </row>
    <row r="640" ht="15.75" customHeight="1">
      <c r="A640" s="51"/>
      <c r="B640" s="23"/>
      <c r="C640" s="52"/>
      <c r="D640" s="53"/>
      <c r="E640" s="54"/>
      <c r="F640" s="53"/>
      <c r="G640" s="149"/>
      <c r="H640" s="53"/>
      <c r="I640" s="114"/>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c r="AQ640" s="23"/>
      <c r="AR640" s="23"/>
      <c r="AS640" s="23"/>
      <c r="AT640" s="23"/>
      <c r="AU640" s="23"/>
      <c r="AV640" s="23"/>
      <c r="AW640" s="23"/>
      <c r="AX640" s="23"/>
      <c r="AY640" s="23"/>
      <c r="AZ640" s="23"/>
      <c r="BA640" s="23"/>
      <c r="BB640" s="23"/>
      <c r="BC640" s="23"/>
      <c r="BD640" s="23"/>
      <c r="BE640" s="23"/>
      <c r="BF640" s="23"/>
      <c r="BG640" s="23"/>
      <c r="BH640" s="23"/>
      <c r="BI640" s="23"/>
      <c r="BJ640" s="23"/>
      <c r="BK640" s="23"/>
      <c r="BL640" s="23"/>
    </row>
    <row r="641" ht="15.75" customHeight="1">
      <c r="A641" s="51"/>
      <c r="B641" s="23"/>
      <c r="C641" s="52"/>
      <c r="D641" s="53"/>
      <c r="E641" s="54"/>
      <c r="F641" s="53"/>
      <c r="G641" s="149"/>
      <c r="H641" s="53"/>
      <c r="I641" s="114"/>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c r="AU641" s="23"/>
      <c r="AV641" s="23"/>
      <c r="AW641" s="23"/>
      <c r="AX641" s="23"/>
      <c r="AY641" s="23"/>
      <c r="AZ641" s="23"/>
      <c r="BA641" s="23"/>
      <c r="BB641" s="23"/>
      <c r="BC641" s="23"/>
      <c r="BD641" s="23"/>
      <c r="BE641" s="23"/>
      <c r="BF641" s="23"/>
      <c r="BG641" s="23"/>
      <c r="BH641" s="23"/>
      <c r="BI641" s="23"/>
      <c r="BJ641" s="23"/>
      <c r="BK641" s="23"/>
      <c r="BL641" s="23"/>
    </row>
    <row r="642" ht="15.75" customHeight="1">
      <c r="A642" s="51"/>
      <c r="B642" s="23"/>
      <c r="C642" s="52"/>
      <c r="D642" s="53"/>
      <c r="E642" s="54"/>
      <c r="F642" s="53"/>
      <c r="G642" s="149"/>
      <c r="H642" s="53"/>
      <c r="I642" s="114"/>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c r="AU642" s="23"/>
      <c r="AV642" s="23"/>
      <c r="AW642" s="23"/>
      <c r="AX642" s="23"/>
      <c r="AY642" s="23"/>
      <c r="AZ642" s="23"/>
      <c r="BA642" s="23"/>
      <c r="BB642" s="23"/>
      <c r="BC642" s="23"/>
      <c r="BD642" s="23"/>
      <c r="BE642" s="23"/>
      <c r="BF642" s="23"/>
      <c r="BG642" s="23"/>
      <c r="BH642" s="23"/>
      <c r="BI642" s="23"/>
      <c r="BJ642" s="23"/>
      <c r="BK642" s="23"/>
      <c r="BL642" s="23"/>
    </row>
    <row r="643" ht="15.75" customHeight="1">
      <c r="A643" s="51"/>
      <c r="B643" s="23"/>
      <c r="C643" s="52"/>
      <c r="D643" s="53"/>
      <c r="E643" s="54"/>
      <c r="F643" s="53"/>
      <c r="G643" s="149"/>
      <c r="H643" s="53"/>
      <c r="I643" s="114"/>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c r="AU643" s="23"/>
      <c r="AV643" s="23"/>
      <c r="AW643" s="23"/>
      <c r="AX643" s="23"/>
      <c r="AY643" s="23"/>
      <c r="AZ643" s="23"/>
      <c r="BA643" s="23"/>
      <c r="BB643" s="23"/>
      <c r="BC643" s="23"/>
      <c r="BD643" s="23"/>
      <c r="BE643" s="23"/>
      <c r="BF643" s="23"/>
      <c r="BG643" s="23"/>
      <c r="BH643" s="23"/>
      <c r="BI643" s="23"/>
      <c r="BJ643" s="23"/>
      <c r="BK643" s="23"/>
      <c r="BL643" s="23"/>
    </row>
    <row r="644" ht="15.75" customHeight="1">
      <c r="A644" s="51"/>
      <c r="B644" s="23"/>
      <c r="C644" s="52"/>
      <c r="D644" s="53"/>
      <c r="E644" s="54"/>
      <c r="F644" s="53"/>
      <c r="G644" s="149"/>
      <c r="H644" s="53"/>
      <c r="I644" s="114"/>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c r="AQ644" s="23"/>
      <c r="AR644" s="23"/>
      <c r="AS644" s="23"/>
      <c r="AT644" s="23"/>
      <c r="AU644" s="23"/>
      <c r="AV644" s="23"/>
      <c r="AW644" s="23"/>
      <c r="AX644" s="23"/>
      <c r="AY644" s="23"/>
      <c r="AZ644" s="23"/>
      <c r="BA644" s="23"/>
      <c r="BB644" s="23"/>
      <c r="BC644" s="23"/>
      <c r="BD644" s="23"/>
      <c r="BE644" s="23"/>
      <c r="BF644" s="23"/>
      <c r="BG644" s="23"/>
      <c r="BH644" s="23"/>
      <c r="BI644" s="23"/>
      <c r="BJ644" s="23"/>
      <c r="BK644" s="23"/>
      <c r="BL644" s="23"/>
    </row>
    <row r="645" ht="15.75" customHeight="1">
      <c r="A645" s="51"/>
      <c r="B645" s="23"/>
      <c r="C645" s="52"/>
      <c r="D645" s="53"/>
      <c r="E645" s="54"/>
      <c r="F645" s="53"/>
      <c r="G645" s="149"/>
      <c r="H645" s="53"/>
      <c r="I645" s="114"/>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c r="AQ645" s="23"/>
      <c r="AR645" s="23"/>
      <c r="AS645" s="23"/>
      <c r="AT645" s="23"/>
      <c r="AU645" s="23"/>
      <c r="AV645" s="23"/>
      <c r="AW645" s="23"/>
      <c r="AX645" s="23"/>
      <c r="AY645" s="23"/>
      <c r="AZ645" s="23"/>
      <c r="BA645" s="23"/>
      <c r="BB645" s="23"/>
      <c r="BC645" s="23"/>
      <c r="BD645" s="23"/>
      <c r="BE645" s="23"/>
      <c r="BF645" s="23"/>
      <c r="BG645" s="23"/>
      <c r="BH645" s="23"/>
      <c r="BI645" s="23"/>
      <c r="BJ645" s="23"/>
      <c r="BK645" s="23"/>
      <c r="BL645" s="23"/>
    </row>
    <row r="646" ht="15.75" customHeight="1">
      <c r="A646" s="51"/>
      <c r="B646" s="23"/>
      <c r="C646" s="52"/>
      <c r="D646" s="53"/>
      <c r="E646" s="54"/>
      <c r="F646" s="53"/>
      <c r="G646" s="149"/>
      <c r="H646" s="53"/>
      <c r="I646" s="114"/>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c r="AU646" s="23"/>
      <c r="AV646" s="23"/>
      <c r="AW646" s="23"/>
      <c r="AX646" s="23"/>
      <c r="AY646" s="23"/>
      <c r="AZ646" s="23"/>
      <c r="BA646" s="23"/>
      <c r="BB646" s="23"/>
      <c r="BC646" s="23"/>
      <c r="BD646" s="23"/>
      <c r="BE646" s="23"/>
      <c r="BF646" s="23"/>
      <c r="BG646" s="23"/>
      <c r="BH646" s="23"/>
      <c r="BI646" s="23"/>
      <c r="BJ646" s="23"/>
      <c r="BK646" s="23"/>
      <c r="BL646" s="23"/>
    </row>
    <row r="647" ht="15.75" customHeight="1">
      <c r="A647" s="51"/>
      <c r="B647" s="23"/>
      <c r="C647" s="52"/>
      <c r="D647" s="53"/>
      <c r="E647" s="54"/>
      <c r="F647" s="53"/>
      <c r="G647" s="149"/>
      <c r="H647" s="53"/>
      <c r="I647" s="114"/>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c r="AQ647" s="23"/>
      <c r="AR647" s="23"/>
      <c r="AS647" s="23"/>
      <c r="AT647" s="23"/>
      <c r="AU647" s="23"/>
      <c r="AV647" s="23"/>
      <c r="AW647" s="23"/>
      <c r="AX647" s="23"/>
      <c r="AY647" s="23"/>
      <c r="AZ647" s="23"/>
      <c r="BA647" s="23"/>
      <c r="BB647" s="23"/>
      <c r="BC647" s="23"/>
      <c r="BD647" s="23"/>
      <c r="BE647" s="23"/>
      <c r="BF647" s="23"/>
      <c r="BG647" s="23"/>
      <c r="BH647" s="23"/>
      <c r="BI647" s="23"/>
      <c r="BJ647" s="23"/>
      <c r="BK647" s="23"/>
      <c r="BL647" s="23"/>
    </row>
    <row r="648" ht="15.75" customHeight="1">
      <c r="A648" s="51"/>
      <c r="B648" s="23"/>
      <c r="C648" s="52"/>
      <c r="D648" s="53"/>
      <c r="E648" s="54"/>
      <c r="F648" s="53"/>
      <c r="G648" s="149"/>
      <c r="H648" s="53"/>
      <c r="I648" s="114"/>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c r="AQ648" s="23"/>
      <c r="AR648" s="23"/>
      <c r="AS648" s="23"/>
      <c r="AT648" s="23"/>
      <c r="AU648" s="23"/>
      <c r="AV648" s="23"/>
      <c r="AW648" s="23"/>
      <c r="AX648" s="23"/>
      <c r="AY648" s="23"/>
      <c r="AZ648" s="23"/>
      <c r="BA648" s="23"/>
      <c r="BB648" s="23"/>
      <c r="BC648" s="23"/>
      <c r="BD648" s="23"/>
      <c r="BE648" s="23"/>
      <c r="BF648" s="23"/>
      <c r="BG648" s="23"/>
      <c r="BH648" s="23"/>
      <c r="BI648" s="23"/>
      <c r="BJ648" s="23"/>
      <c r="BK648" s="23"/>
      <c r="BL648" s="23"/>
    </row>
    <row r="649" ht="15.75" customHeight="1">
      <c r="A649" s="51"/>
      <c r="B649" s="23"/>
      <c r="C649" s="52"/>
      <c r="D649" s="53"/>
      <c r="E649" s="54"/>
      <c r="F649" s="53"/>
      <c r="G649" s="149"/>
      <c r="H649" s="53"/>
      <c r="I649" s="114"/>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c r="AL649" s="23"/>
      <c r="AM649" s="23"/>
      <c r="AN649" s="23"/>
      <c r="AO649" s="23"/>
      <c r="AP649" s="23"/>
      <c r="AQ649" s="23"/>
      <c r="AR649" s="23"/>
      <c r="AS649" s="23"/>
      <c r="AT649" s="23"/>
      <c r="AU649" s="23"/>
      <c r="AV649" s="23"/>
      <c r="AW649" s="23"/>
      <c r="AX649" s="23"/>
      <c r="AY649" s="23"/>
      <c r="AZ649" s="23"/>
      <c r="BA649" s="23"/>
      <c r="BB649" s="23"/>
      <c r="BC649" s="23"/>
      <c r="BD649" s="23"/>
      <c r="BE649" s="23"/>
      <c r="BF649" s="23"/>
      <c r="BG649" s="23"/>
      <c r="BH649" s="23"/>
      <c r="BI649" s="23"/>
      <c r="BJ649" s="23"/>
      <c r="BK649" s="23"/>
      <c r="BL649" s="23"/>
    </row>
    <row r="650" ht="15.75" customHeight="1">
      <c r="A650" s="51"/>
      <c r="B650" s="23"/>
      <c r="C650" s="52"/>
      <c r="D650" s="53"/>
      <c r="E650" s="54"/>
      <c r="F650" s="53"/>
      <c r="G650" s="149"/>
      <c r="H650" s="53"/>
      <c r="I650" s="114"/>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c r="AL650" s="23"/>
      <c r="AM650" s="23"/>
      <c r="AN650" s="23"/>
      <c r="AO650" s="23"/>
      <c r="AP650" s="23"/>
      <c r="AQ650" s="23"/>
      <c r="AR650" s="23"/>
      <c r="AS650" s="23"/>
      <c r="AT650" s="23"/>
      <c r="AU650" s="23"/>
      <c r="AV650" s="23"/>
      <c r="AW650" s="23"/>
      <c r="AX650" s="23"/>
      <c r="AY650" s="23"/>
      <c r="AZ650" s="23"/>
      <c r="BA650" s="23"/>
      <c r="BB650" s="23"/>
      <c r="BC650" s="23"/>
      <c r="BD650" s="23"/>
      <c r="BE650" s="23"/>
      <c r="BF650" s="23"/>
      <c r="BG650" s="23"/>
      <c r="BH650" s="23"/>
      <c r="BI650" s="23"/>
      <c r="BJ650" s="23"/>
      <c r="BK650" s="23"/>
      <c r="BL650" s="23"/>
    </row>
    <row r="651" ht="15.75" customHeight="1">
      <c r="A651" s="51"/>
      <c r="B651" s="23"/>
      <c r="C651" s="52"/>
      <c r="D651" s="53"/>
      <c r="E651" s="54"/>
      <c r="F651" s="53"/>
      <c r="G651" s="149"/>
      <c r="H651" s="53"/>
      <c r="I651" s="114"/>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c r="AL651" s="23"/>
      <c r="AM651" s="23"/>
      <c r="AN651" s="23"/>
      <c r="AO651" s="23"/>
      <c r="AP651" s="23"/>
      <c r="AQ651" s="23"/>
      <c r="AR651" s="23"/>
      <c r="AS651" s="23"/>
      <c r="AT651" s="23"/>
      <c r="AU651" s="23"/>
      <c r="AV651" s="23"/>
      <c r="AW651" s="23"/>
      <c r="AX651" s="23"/>
      <c r="AY651" s="23"/>
      <c r="AZ651" s="23"/>
      <c r="BA651" s="23"/>
      <c r="BB651" s="23"/>
      <c r="BC651" s="23"/>
      <c r="BD651" s="23"/>
      <c r="BE651" s="23"/>
      <c r="BF651" s="23"/>
      <c r="BG651" s="23"/>
      <c r="BH651" s="23"/>
      <c r="BI651" s="23"/>
      <c r="BJ651" s="23"/>
      <c r="BK651" s="23"/>
      <c r="BL651" s="23"/>
    </row>
    <row r="652" ht="15.75" customHeight="1">
      <c r="A652" s="51"/>
      <c r="B652" s="23"/>
      <c r="C652" s="52"/>
      <c r="D652" s="53"/>
      <c r="E652" s="54"/>
      <c r="F652" s="53"/>
      <c r="G652" s="149"/>
      <c r="H652" s="53"/>
      <c r="I652" s="114"/>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c r="AQ652" s="23"/>
      <c r="AR652" s="23"/>
      <c r="AS652" s="23"/>
      <c r="AT652" s="23"/>
      <c r="AU652" s="23"/>
      <c r="AV652" s="23"/>
      <c r="AW652" s="23"/>
      <c r="AX652" s="23"/>
      <c r="AY652" s="23"/>
      <c r="AZ652" s="23"/>
      <c r="BA652" s="23"/>
      <c r="BB652" s="23"/>
      <c r="BC652" s="23"/>
      <c r="BD652" s="23"/>
      <c r="BE652" s="23"/>
      <c r="BF652" s="23"/>
      <c r="BG652" s="23"/>
      <c r="BH652" s="23"/>
      <c r="BI652" s="23"/>
      <c r="BJ652" s="23"/>
      <c r="BK652" s="23"/>
      <c r="BL652" s="23"/>
    </row>
    <row r="653" ht="15.75" customHeight="1">
      <c r="A653" s="51"/>
      <c r="B653" s="23"/>
      <c r="C653" s="52"/>
      <c r="D653" s="53"/>
      <c r="E653" s="54"/>
      <c r="F653" s="53"/>
      <c r="G653" s="149"/>
      <c r="H653" s="53"/>
      <c r="I653" s="114"/>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c r="AQ653" s="23"/>
      <c r="AR653" s="23"/>
      <c r="AS653" s="23"/>
      <c r="AT653" s="23"/>
      <c r="AU653" s="23"/>
      <c r="AV653" s="23"/>
      <c r="AW653" s="23"/>
      <c r="AX653" s="23"/>
      <c r="AY653" s="23"/>
      <c r="AZ653" s="23"/>
      <c r="BA653" s="23"/>
      <c r="BB653" s="23"/>
      <c r="BC653" s="23"/>
      <c r="BD653" s="23"/>
      <c r="BE653" s="23"/>
      <c r="BF653" s="23"/>
      <c r="BG653" s="23"/>
      <c r="BH653" s="23"/>
      <c r="BI653" s="23"/>
      <c r="BJ653" s="23"/>
      <c r="BK653" s="23"/>
      <c r="BL653" s="23"/>
    </row>
    <row r="654" ht="15.75" customHeight="1">
      <c r="A654" s="51"/>
      <c r="B654" s="23"/>
      <c r="C654" s="52"/>
      <c r="D654" s="53"/>
      <c r="E654" s="54"/>
      <c r="F654" s="53"/>
      <c r="G654" s="149"/>
      <c r="H654" s="53"/>
      <c r="I654" s="114"/>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c r="AL654" s="23"/>
      <c r="AM654" s="23"/>
      <c r="AN654" s="23"/>
      <c r="AO654" s="23"/>
      <c r="AP654" s="23"/>
      <c r="AQ654" s="23"/>
      <c r="AR654" s="23"/>
      <c r="AS654" s="23"/>
      <c r="AT654" s="23"/>
      <c r="AU654" s="23"/>
      <c r="AV654" s="23"/>
      <c r="AW654" s="23"/>
      <c r="AX654" s="23"/>
      <c r="AY654" s="23"/>
      <c r="AZ654" s="23"/>
      <c r="BA654" s="23"/>
      <c r="BB654" s="23"/>
      <c r="BC654" s="23"/>
      <c r="BD654" s="23"/>
      <c r="BE654" s="23"/>
      <c r="BF654" s="23"/>
      <c r="BG654" s="23"/>
      <c r="BH654" s="23"/>
      <c r="BI654" s="23"/>
      <c r="BJ654" s="23"/>
      <c r="BK654" s="23"/>
      <c r="BL654" s="23"/>
    </row>
    <row r="655" ht="15.75" customHeight="1">
      <c r="A655" s="51"/>
      <c r="B655" s="23"/>
      <c r="C655" s="52"/>
      <c r="D655" s="53"/>
      <c r="E655" s="54"/>
      <c r="F655" s="53"/>
      <c r="G655" s="149"/>
      <c r="H655" s="53"/>
      <c r="I655" s="114"/>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c r="AQ655" s="23"/>
      <c r="AR655" s="23"/>
      <c r="AS655" s="23"/>
      <c r="AT655" s="23"/>
      <c r="AU655" s="23"/>
      <c r="AV655" s="23"/>
      <c r="AW655" s="23"/>
      <c r="AX655" s="23"/>
      <c r="AY655" s="23"/>
      <c r="AZ655" s="23"/>
      <c r="BA655" s="23"/>
      <c r="BB655" s="23"/>
      <c r="BC655" s="23"/>
      <c r="BD655" s="23"/>
      <c r="BE655" s="23"/>
      <c r="BF655" s="23"/>
      <c r="BG655" s="23"/>
      <c r="BH655" s="23"/>
      <c r="BI655" s="23"/>
      <c r="BJ655" s="23"/>
      <c r="BK655" s="23"/>
      <c r="BL655" s="23"/>
    </row>
    <row r="656" ht="15.75" customHeight="1">
      <c r="A656" s="51"/>
      <c r="B656" s="23"/>
      <c r="C656" s="52"/>
      <c r="D656" s="53"/>
      <c r="E656" s="54"/>
      <c r="F656" s="53"/>
      <c r="G656" s="149"/>
      <c r="H656" s="53"/>
      <c r="I656" s="114"/>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c r="AU656" s="23"/>
      <c r="AV656" s="23"/>
      <c r="AW656" s="23"/>
      <c r="AX656" s="23"/>
      <c r="AY656" s="23"/>
      <c r="AZ656" s="23"/>
      <c r="BA656" s="23"/>
      <c r="BB656" s="23"/>
      <c r="BC656" s="23"/>
      <c r="BD656" s="23"/>
      <c r="BE656" s="23"/>
      <c r="BF656" s="23"/>
      <c r="BG656" s="23"/>
      <c r="BH656" s="23"/>
      <c r="BI656" s="23"/>
      <c r="BJ656" s="23"/>
      <c r="BK656" s="23"/>
      <c r="BL656" s="23"/>
    </row>
    <row r="657" ht="15.75" customHeight="1">
      <c r="A657" s="51"/>
      <c r="B657" s="23"/>
      <c r="C657" s="52"/>
      <c r="D657" s="53"/>
      <c r="E657" s="54"/>
      <c r="F657" s="53"/>
      <c r="G657" s="149"/>
      <c r="H657" s="53"/>
      <c r="I657" s="114"/>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c r="AT657" s="23"/>
      <c r="AU657" s="23"/>
      <c r="AV657" s="23"/>
      <c r="AW657" s="23"/>
      <c r="AX657" s="23"/>
      <c r="AY657" s="23"/>
      <c r="AZ657" s="23"/>
      <c r="BA657" s="23"/>
      <c r="BB657" s="23"/>
      <c r="BC657" s="23"/>
      <c r="BD657" s="23"/>
      <c r="BE657" s="23"/>
      <c r="BF657" s="23"/>
      <c r="BG657" s="23"/>
      <c r="BH657" s="23"/>
      <c r="BI657" s="23"/>
      <c r="BJ657" s="23"/>
      <c r="BK657" s="23"/>
      <c r="BL657" s="23"/>
    </row>
    <row r="658" ht="15.75" customHeight="1">
      <c r="A658" s="51"/>
      <c r="B658" s="23"/>
      <c r="C658" s="52"/>
      <c r="D658" s="53"/>
      <c r="E658" s="54"/>
      <c r="F658" s="53"/>
      <c r="G658" s="149"/>
      <c r="H658" s="53"/>
      <c r="I658" s="114"/>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c r="AQ658" s="23"/>
      <c r="AR658" s="23"/>
      <c r="AS658" s="23"/>
      <c r="AT658" s="23"/>
      <c r="AU658" s="23"/>
      <c r="AV658" s="23"/>
      <c r="AW658" s="23"/>
      <c r="AX658" s="23"/>
      <c r="AY658" s="23"/>
      <c r="AZ658" s="23"/>
      <c r="BA658" s="23"/>
      <c r="BB658" s="23"/>
      <c r="BC658" s="23"/>
      <c r="BD658" s="23"/>
      <c r="BE658" s="23"/>
      <c r="BF658" s="23"/>
      <c r="BG658" s="23"/>
      <c r="BH658" s="23"/>
      <c r="BI658" s="23"/>
      <c r="BJ658" s="23"/>
      <c r="BK658" s="23"/>
      <c r="BL658" s="23"/>
    </row>
    <row r="659" ht="15.75" customHeight="1">
      <c r="A659" s="51"/>
      <c r="B659" s="23"/>
      <c r="C659" s="52"/>
      <c r="D659" s="53"/>
      <c r="E659" s="54"/>
      <c r="F659" s="53"/>
      <c r="G659" s="149"/>
      <c r="H659" s="53"/>
      <c r="I659" s="114"/>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c r="AQ659" s="23"/>
      <c r="AR659" s="23"/>
      <c r="AS659" s="23"/>
      <c r="AT659" s="23"/>
      <c r="AU659" s="23"/>
      <c r="AV659" s="23"/>
      <c r="AW659" s="23"/>
      <c r="AX659" s="23"/>
      <c r="AY659" s="23"/>
      <c r="AZ659" s="23"/>
      <c r="BA659" s="23"/>
      <c r="BB659" s="23"/>
      <c r="BC659" s="23"/>
      <c r="BD659" s="23"/>
      <c r="BE659" s="23"/>
      <c r="BF659" s="23"/>
      <c r="BG659" s="23"/>
      <c r="BH659" s="23"/>
      <c r="BI659" s="23"/>
      <c r="BJ659" s="23"/>
      <c r="BK659" s="23"/>
      <c r="BL659" s="23"/>
    </row>
    <row r="660" ht="15.75" customHeight="1">
      <c r="A660" s="51"/>
      <c r="B660" s="23"/>
      <c r="C660" s="52"/>
      <c r="D660" s="53"/>
      <c r="E660" s="54"/>
      <c r="F660" s="53"/>
      <c r="G660" s="149"/>
      <c r="H660" s="53"/>
      <c r="I660" s="114"/>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c r="AQ660" s="23"/>
      <c r="AR660" s="23"/>
      <c r="AS660" s="23"/>
      <c r="AT660" s="23"/>
      <c r="AU660" s="23"/>
      <c r="AV660" s="23"/>
      <c r="AW660" s="23"/>
      <c r="AX660" s="23"/>
      <c r="AY660" s="23"/>
      <c r="AZ660" s="23"/>
      <c r="BA660" s="23"/>
      <c r="BB660" s="23"/>
      <c r="BC660" s="23"/>
      <c r="BD660" s="23"/>
      <c r="BE660" s="23"/>
      <c r="BF660" s="23"/>
      <c r="BG660" s="23"/>
      <c r="BH660" s="23"/>
      <c r="BI660" s="23"/>
      <c r="BJ660" s="23"/>
      <c r="BK660" s="23"/>
      <c r="BL660" s="23"/>
    </row>
    <row r="661" ht="15.75" customHeight="1">
      <c r="A661" s="51"/>
      <c r="B661" s="23"/>
      <c r="C661" s="52"/>
      <c r="D661" s="53"/>
      <c r="E661" s="54"/>
      <c r="F661" s="53"/>
      <c r="G661" s="149"/>
      <c r="H661" s="53"/>
      <c r="I661" s="114"/>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c r="AQ661" s="23"/>
      <c r="AR661" s="23"/>
      <c r="AS661" s="23"/>
      <c r="AT661" s="23"/>
      <c r="AU661" s="23"/>
      <c r="AV661" s="23"/>
      <c r="AW661" s="23"/>
      <c r="AX661" s="23"/>
      <c r="AY661" s="23"/>
      <c r="AZ661" s="23"/>
      <c r="BA661" s="23"/>
      <c r="BB661" s="23"/>
      <c r="BC661" s="23"/>
      <c r="BD661" s="23"/>
      <c r="BE661" s="23"/>
      <c r="BF661" s="23"/>
      <c r="BG661" s="23"/>
      <c r="BH661" s="23"/>
      <c r="BI661" s="23"/>
      <c r="BJ661" s="23"/>
      <c r="BK661" s="23"/>
      <c r="BL661" s="23"/>
    </row>
    <row r="662" ht="15.75" customHeight="1">
      <c r="A662" s="51"/>
      <c r="B662" s="23"/>
      <c r="C662" s="52"/>
      <c r="D662" s="53"/>
      <c r="E662" s="54"/>
      <c r="F662" s="53"/>
      <c r="G662" s="149"/>
      <c r="H662" s="53"/>
      <c r="I662" s="114"/>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c r="AU662" s="23"/>
      <c r="AV662" s="23"/>
      <c r="AW662" s="23"/>
      <c r="AX662" s="23"/>
      <c r="AY662" s="23"/>
      <c r="AZ662" s="23"/>
      <c r="BA662" s="23"/>
      <c r="BB662" s="23"/>
      <c r="BC662" s="23"/>
      <c r="BD662" s="23"/>
      <c r="BE662" s="23"/>
      <c r="BF662" s="23"/>
      <c r="BG662" s="23"/>
      <c r="BH662" s="23"/>
      <c r="BI662" s="23"/>
      <c r="BJ662" s="23"/>
      <c r="BK662" s="23"/>
      <c r="BL662" s="23"/>
    </row>
    <row r="663" ht="15.75" customHeight="1">
      <c r="A663" s="51"/>
      <c r="B663" s="23"/>
      <c r="C663" s="52"/>
      <c r="D663" s="53"/>
      <c r="E663" s="54"/>
      <c r="F663" s="53"/>
      <c r="G663" s="149"/>
      <c r="H663" s="53"/>
      <c r="I663" s="114"/>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c r="AT663" s="23"/>
      <c r="AU663" s="23"/>
      <c r="AV663" s="23"/>
      <c r="AW663" s="23"/>
      <c r="AX663" s="23"/>
      <c r="AY663" s="23"/>
      <c r="AZ663" s="23"/>
      <c r="BA663" s="23"/>
      <c r="BB663" s="23"/>
      <c r="BC663" s="23"/>
      <c r="BD663" s="23"/>
      <c r="BE663" s="23"/>
      <c r="BF663" s="23"/>
      <c r="BG663" s="23"/>
      <c r="BH663" s="23"/>
      <c r="BI663" s="23"/>
      <c r="BJ663" s="23"/>
      <c r="BK663" s="23"/>
      <c r="BL663" s="23"/>
    </row>
    <row r="664" ht="15.75" customHeight="1">
      <c r="A664" s="51"/>
      <c r="B664" s="23"/>
      <c r="C664" s="52"/>
      <c r="D664" s="53"/>
      <c r="E664" s="54"/>
      <c r="F664" s="53"/>
      <c r="G664" s="149"/>
      <c r="H664" s="53"/>
      <c r="I664" s="114"/>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c r="AT664" s="23"/>
      <c r="AU664" s="23"/>
      <c r="AV664" s="23"/>
      <c r="AW664" s="23"/>
      <c r="AX664" s="23"/>
      <c r="AY664" s="23"/>
      <c r="AZ664" s="23"/>
      <c r="BA664" s="23"/>
      <c r="BB664" s="23"/>
      <c r="BC664" s="23"/>
      <c r="BD664" s="23"/>
      <c r="BE664" s="23"/>
      <c r="BF664" s="23"/>
      <c r="BG664" s="23"/>
      <c r="BH664" s="23"/>
      <c r="BI664" s="23"/>
      <c r="BJ664" s="23"/>
      <c r="BK664" s="23"/>
      <c r="BL664" s="23"/>
    </row>
    <row r="665" ht="15.75" customHeight="1">
      <c r="A665" s="51"/>
      <c r="B665" s="23"/>
      <c r="C665" s="52"/>
      <c r="D665" s="53"/>
      <c r="E665" s="54"/>
      <c r="F665" s="53"/>
      <c r="G665" s="149"/>
      <c r="H665" s="53"/>
      <c r="I665" s="114"/>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c r="AU665" s="23"/>
      <c r="AV665" s="23"/>
      <c r="AW665" s="23"/>
      <c r="AX665" s="23"/>
      <c r="AY665" s="23"/>
      <c r="AZ665" s="23"/>
      <c r="BA665" s="23"/>
      <c r="BB665" s="23"/>
      <c r="BC665" s="23"/>
      <c r="BD665" s="23"/>
      <c r="BE665" s="23"/>
      <c r="BF665" s="23"/>
      <c r="BG665" s="23"/>
      <c r="BH665" s="23"/>
      <c r="BI665" s="23"/>
      <c r="BJ665" s="23"/>
      <c r="BK665" s="23"/>
      <c r="BL665" s="23"/>
    </row>
    <row r="666" ht="15.75" customHeight="1">
      <c r="A666" s="51"/>
      <c r="B666" s="23"/>
      <c r="C666" s="52"/>
      <c r="D666" s="53"/>
      <c r="E666" s="54"/>
      <c r="F666" s="53"/>
      <c r="G666" s="149"/>
      <c r="H666" s="53"/>
      <c r="I666" s="114"/>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c r="AU666" s="23"/>
      <c r="AV666" s="23"/>
      <c r="AW666" s="23"/>
      <c r="AX666" s="23"/>
      <c r="AY666" s="23"/>
      <c r="AZ666" s="23"/>
      <c r="BA666" s="23"/>
      <c r="BB666" s="23"/>
      <c r="BC666" s="23"/>
      <c r="BD666" s="23"/>
      <c r="BE666" s="23"/>
      <c r="BF666" s="23"/>
      <c r="BG666" s="23"/>
      <c r="BH666" s="23"/>
      <c r="BI666" s="23"/>
      <c r="BJ666" s="23"/>
      <c r="BK666" s="23"/>
      <c r="BL666" s="23"/>
    </row>
    <row r="667" ht="15.75" customHeight="1">
      <c r="A667" s="51"/>
      <c r="B667" s="23"/>
      <c r="C667" s="52"/>
      <c r="D667" s="53"/>
      <c r="E667" s="54"/>
      <c r="F667" s="53"/>
      <c r="G667" s="149"/>
      <c r="H667" s="53"/>
      <c r="I667" s="114"/>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c r="AU667" s="23"/>
      <c r="AV667" s="23"/>
      <c r="AW667" s="23"/>
      <c r="AX667" s="23"/>
      <c r="AY667" s="23"/>
      <c r="AZ667" s="23"/>
      <c r="BA667" s="23"/>
      <c r="BB667" s="23"/>
      <c r="BC667" s="23"/>
      <c r="BD667" s="23"/>
      <c r="BE667" s="23"/>
      <c r="BF667" s="23"/>
      <c r="BG667" s="23"/>
      <c r="BH667" s="23"/>
      <c r="BI667" s="23"/>
      <c r="BJ667" s="23"/>
      <c r="BK667" s="23"/>
      <c r="BL667" s="23"/>
    </row>
    <row r="668" ht="15.75" customHeight="1">
      <c r="A668" s="51"/>
      <c r="B668" s="23"/>
      <c r="C668" s="52"/>
      <c r="D668" s="53"/>
      <c r="E668" s="54"/>
      <c r="F668" s="53"/>
      <c r="G668" s="149"/>
      <c r="H668" s="53"/>
      <c r="I668" s="114"/>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c r="AL668" s="23"/>
      <c r="AM668" s="23"/>
      <c r="AN668" s="23"/>
      <c r="AO668" s="23"/>
      <c r="AP668" s="23"/>
      <c r="AQ668" s="23"/>
      <c r="AR668" s="23"/>
      <c r="AS668" s="23"/>
      <c r="AT668" s="23"/>
      <c r="AU668" s="23"/>
      <c r="AV668" s="23"/>
      <c r="AW668" s="23"/>
      <c r="AX668" s="23"/>
      <c r="AY668" s="23"/>
      <c r="AZ668" s="23"/>
      <c r="BA668" s="23"/>
      <c r="BB668" s="23"/>
      <c r="BC668" s="23"/>
      <c r="BD668" s="23"/>
      <c r="BE668" s="23"/>
      <c r="BF668" s="23"/>
      <c r="BG668" s="23"/>
      <c r="BH668" s="23"/>
      <c r="BI668" s="23"/>
      <c r="BJ668" s="23"/>
      <c r="BK668" s="23"/>
      <c r="BL668" s="23"/>
    </row>
    <row r="669" ht="15.75" customHeight="1">
      <c r="A669" s="51"/>
      <c r="B669" s="23"/>
      <c r="C669" s="52"/>
      <c r="D669" s="53"/>
      <c r="E669" s="54"/>
      <c r="F669" s="53"/>
      <c r="G669" s="149"/>
      <c r="H669" s="53"/>
      <c r="I669" s="114"/>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c r="AT669" s="23"/>
      <c r="AU669" s="23"/>
      <c r="AV669" s="23"/>
      <c r="AW669" s="23"/>
      <c r="AX669" s="23"/>
      <c r="AY669" s="23"/>
      <c r="AZ669" s="23"/>
      <c r="BA669" s="23"/>
      <c r="BB669" s="23"/>
      <c r="BC669" s="23"/>
      <c r="BD669" s="23"/>
      <c r="BE669" s="23"/>
      <c r="BF669" s="23"/>
      <c r="BG669" s="23"/>
      <c r="BH669" s="23"/>
      <c r="BI669" s="23"/>
      <c r="BJ669" s="23"/>
      <c r="BK669" s="23"/>
      <c r="BL669" s="23"/>
    </row>
    <row r="670" ht="15.75" customHeight="1">
      <c r="A670" s="51"/>
      <c r="B670" s="23"/>
      <c r="C670" s="52"/>
      <c r="D670" s="53"/>
      <c r="E670" s="54"/>
      <c r="F670" s="53"/>
      <c r="G670" s="149"/>
      <c r="H670" s="53"/>
      <c r="I670" s="114"/>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c r="AQ670" s="23"/>
      <c r="AR670" s="23"/>
      <c r="AS670" s="23"/>
      <c r="AT670" s="23"/>
      <c r="AU670" s="23"/>
      <c r="AV670" s="23"/>
      <c r="AW670" s="23"/>
      <c r="AX670" s="23"/>
      <c r="AY670" s="23"/>
      <c r="AZ670" s="23"/>
      <c r="BA670" s="23"/>
      <c r="BB670" s="23"/>
      <c r="BC670" s="23"/>
      <c r="BD670" s="23"/>
      <c r="BE670" s="23"/>
      <c r="BF670" s="23"/>
      <c r="BG670" s="23"/>
      <c r="BH670" s="23"/>
      <c r="BI670" s="23"/>
      <c r="BJ670" s="23"/>
      <c r="BK670" s="23"/>
      <c r="BL670" s="23"/>
    </row>
    <row r="671" ht="15.75" customHeight="1">
      <c r="A671" s="51"/>
      <c r="B671" s="23"/>
      <c r="C671" s="52"/>
      <c r="D671" s="53"/>
      <c r="E671" s="54"/>
      <c r="F671" s="53"/>
      <c r="G671" s="149"/>
      <c r="H671" s="53"/>
      <c r="I671" s="114"/>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c r="AT671" s="23"/>
      <c r="AU671" s="23"/>
      <c r="AV671" s="23"/>
      <c r="AW671" s="23"/>
      <c r="AX671" s="23"/>
      <c r="AY671" s="23"/>
      <c r="AZ671" s="23"/>
      <c r="BA671" s="23"/>
      <c r="BB671" s="23"/>
      <c r="BC671" s="23"/>
      <c r="BD671" s="23"/>
      <c r="BE671" s="23"/>
      <c r="BF671" s="23"/>
      <c r="BG671" s="23"/>
      <c r="BH671" s="23"/>
      <c r="BI671" s="23"/>
      <c r="BJ671" s="23"/>
      <c r="BK671" s="23"/>
      <c r="BL671" s="23"/>
    </row>
    <row r="672" ht="15.75" customHeight="1">
      <c r="A672" s="51"/>
      <c r="B672" s="23"/>
      <c r="C672" s="52"/>
      <c r="D672" s="53"/>
      <c r="E672" s="54"/>
      <c r="F672" s="53"/>
      <c r="G672" s="149"/>
      <c r="H672" s="53"/>
      <c r="I672" s="114"/>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c r="AQ672" s="23"/>
      <c r="AR672" s="23"/>
      <c r="AS672" s="23"/>
      <c r="AT672" s="23"/>
      <c r="AU672" s="23"/>
      <c r="AV672" s="23"/>
      <c r="AW672" s="23"/>
      <c r="AX672" s="23"/>
      <c r="AY672" s="23"/>
      <c r="AZ672" s="23"/>
      <c r="BA672" s="23"/>
      <c r="BB672" s="23"/>
      <c r="BC672" s="23"/>
      <c r="BD672" s="23"/>
      <c r="BE672" s="23"/>
      <c r="BF672" s="23"/>
      <c r="BG672" s="23"/>
      <c r="BH672" s="23"/>
      <c r="BI672" s="23"/>
      <c r="BJ672" s="23"/>
      <c r="BK672" s="23"/>
      <c r="BL672" s="23"/>
    </row>
    <row r="673" ht="15.75" customHeight="1">
      <c r="A673" s="51"/>
      <c r="B673" s="23"/>
      <c r="C673" s="52"/>
      <c r="D673" s="53"/>
      <c r="E673" s="54"/>
      <c r="F673" s="53"/>
      <c r="G673" s="149"/>
      <c r="H673" s="53"/>
      <c r="I673" s="114"/>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c r="AR673" s="23"/>
      <c r="AS673" s="23"/>
      <c r="AT673" s="23"/>
      <c r="AU673" s="23"/>
      <c r="AV673" s="23"/>
      <c r="AW673" s="23"/>
      <c r="AX673" s="23"/>
      <c r="AY673" s="23"/>
      <c r="AZ673" s="23"/>
      <c r="BA673" s="23"/>
      <c r="BB673" s="23"/>
      <c r="BC673" s="23"/>
      <c r="BD673" s="23"/>
      <c r="BE673" s="23"/>
      <c r="BF673" s="23"/>
      <c r="BG673" s="23"/>
      <c r="BH673" s="23"/>
      <c r="BI673" s="23"/>
      <c r="BJ673" s="23"/>
      <c r="BK673" s="23"/>
      <c r="BL673" s="23"/>
    </row>
    <row r="674" ht="15.75" customHeight="1">
      <c r="A674" s="51"/>
      <c r="B674" s="23"/>
      <c r="C674" s="52"/>
      <c r="D674" s="53"/>
      <c r="E674" s="54"/>
      <c r="F674" s="53"/>
      <c r="G674" s="149"/>
      <c r="H674" s="53"/>
      <c r="I674" s="114"/>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c r="AR674" s="23"/>
      <c r="AS674" s="23"/>
      <c r="AT674" s="23"/>
      <c r="AU674" s="23"/>
      <c r="AV674" s="23"/>
      <c r="AW674" s="23"/>
      <c r="AX674" s="23"/>
      <c r="AY674" s="23"/>
      <c r="AZ674" s="23"/>
      <c r="BA674" s="23"/>
      <c r="BB674" s="23"/>
      <c r="BC674" s="23"/>
      <c r="BD674" s="23"/>
      <c r="BE674" s="23"/>
      <c r="BF674" s="23"/>
      <c r="BG674" s="23"/>
      <c r="BH674" s="23"/>
      <c r="BI674" s="23"/>
      <c r="BJ674" s="23"/>
      <c r="BK674" s="23"/>
      <c r="BL674" s="23"/>
    </row>
    <row r="675" ht="15.75" customHeight="1">
      <c r="A675" s="51"/>
      <c r="B675" s="23"/>
      <c r="C675" s="52"/>
      <c r="D675" s="53"/>
      <c r="E675" s="54"/>
      <c r="F675" s="53"/>
      <c r="G675" s="149"/>
      <c r="H675" s="53"/>
      <c r="I675" s="114"/>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c r="AR675" s="23"/>
      <c r="AS675" s="23"/>
      <c r="AT675" s="23"/>
      <c r="AU675" s="23"/>
      <c r="AV675" s="23"/>
      <c r="AW675" s="23"/>
      <c r="AX675" s="23"/>
      <c r="AY675" s="23"/>
      <c r="AZ675" s="23"/>
      <c r="BA675" s="23"/>
      <c r="BB675" s="23"/>
      <c r="BC675" s="23"/>
      <c r="BD675" s="23"/>
      <c r="BE675" s="23"/>
      <c r="BF675" s="23"/>
      <c r="BG675" s="23"/>
      <c r="BH675" s="23"/>
      <c r="BI675" s="23"/>
      <c r="BJ675" s="23"/>
      <c r="BK675" s="23"/>
      <c r="BL675" s="23"/>
    </row>
    <row r="676" ht="15.75" customHeight="1">
      <c r="A676" s="51"/>
      <c r="B676" s="23"/>
      <c r="C676" s="52"/>
      <c r="D676" s="53"/>
      <c r="E676" s="54"/>
      <c r="F676" s="53"/>
      <c r="G676" s="149"/>
      <c r="H676" s="53"/>
      <c r="I676" s="114"/>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c r="AU676" s="23"/>
      <c r="AV676" s="23"/>
      <c r="AW676" s="23"/>
      <c r="AX676" s="23"/>
      <c r="AY676" s="23"/>
      <c r="AZ676" s="23"/>
      <c r="BA676" s="23"/>
      <c r="BB676" s="23"/>
      <c r="BC676" s="23"/>
      <c r="BD676" s="23"/>
      <c r="BE676" s="23"/>
      <c r="BF676" s="23"/>
      <c r="BG676" s="23"/>
      <c r="BH676" s="23"/>
      <c r="BI676" s="23"/>
      <c r="BJ676" s="23"/>
      <c r="BK676" s="23"/>
      <c r="BL676" s="23"/>
    </row>
    <row r="677" ht="15.75" customHeight="1">
      <c r="A677" s="51"/>
      <c r="B677" s="23"/>
      <c r="C677" s="52"/>
      <c r="D677" s="53"/>
      <c r="E677" s="54"/>
      <c r="F677" s="53"/>
      <c r="G677" s="149"/>
      <c r="H677" s="53"/>
      <c r="I677" s="114"/>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c r="AR677" s="23"/>
      <c r="AS677" s="23"/>
      <c r="AT677" s="23"/>
      <c r="AU677" s="23"/>
      <c r="AV677" s="23"/>
      <c r="AW677" s="23"/>
      <c r="AX677" s="23"/>
      <c r="AY677" s="23"/>
      <c r="AZ677" s="23"/>
      <c r="BA677" s="23"/>
      <c r="BB677" s="23"/>
      <c r="BC677" s="23"/>
      <c r="BD677" s="23"/>
      <c r="BE677" s="23"/>
      <c r="BF677" s="23"/>
      <c r="BG677" s="23"/>
      <c r="BH677" s="23"/>
      <c r="BI677" s="23"/>
      <c r="BJ677" s="23"/>
      <c r="BK677" s="23"/>
      <c r="BL677" s="23"/>
    </row>
    <row r="678" ht="15.75" customHeight="1">
      <c r="A678" s="51"/>
      <c r="B678" s="23"/>
      <c r="C678" s="52"/>
      <c r="D678" s="53"/>
      <c r="E678" s="54"/>
      <c r="F678" s="53"/>
      <c r="G678" s="149"/>
      <c r="H678" s="53"/>
      <c r="I678" s="114"/>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c r="AQ678" s="23"/>
      <c r="AR678" s="23"/>
      <c r="AS678" s="23"/>
      <c r="AT678" s="23"/>
      <c r="AU678" s="23"/>
      <c r="AV678" s="23"/>
      <c r="AW678" s="23"/>
      <c r="AX678" s="23"/>
      <c r="AY678" s="23"/>
      <c r="AZ678" s="23"/>
      <c r="BA678" s="23"/>
      <c r="BB678" s="23"/>
      <c r="BC678" s="23"/>
      <c r="BD678" s="23"/>
      <c r="BE678" s="23"/>
      <c r="BF678" s="23"/>
      <c r="BG678" s="23"/>
      <c r="BH678" s="23"/>
      <c r="BI678" s="23"/>
      <c r="BJ678" s="23"/>
      <c r="BK678" s="23"/>
      <c r="BL678" s="23"/>
    </row>
    <row r="679" ht="15.75" customHeight="1">
      <c r="A679" s="51"/>
      <c r="B679" s="23"/>
      <c r="C679" s="52"/>
      <c r="D679" s="53"/>
      <c r="E679" s="54"/>
      <c r="F679" s="53"/>
      <c r="G679" s="149"/>
      <c r="H679" s="53"/>
      <c r="I679" s="114"/>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c r="AR679" s="23"/>
      <c r="AS679" s="23"/>
      <c r="AT679" s="23"/>
      <c r="AU679" s="23"/>
      <c r="AV679" s="23"/>
      <c r="AW679" s="23"/>
      <c r="AX679" s="23"/>
      <c r="AY679" s="23"/>
      <c r="AZ679" s="23"/>
      <c r="BA679" s="23"/>
      <c r="BB679" s="23"/>
      <c r="BC679" s="23"/>
      <c r="BD679" s="23"/>
      <c r="BE679" s="23"/>
      <c r="BF679" s="23"/>
      <c r="BG679" s="23"/>
      <c r="BH679" s="23"/>
      <c r="BI679" s="23"/>
      <c r="BJ679" s="23"/>
      <c r="BK679" s="23"/>
      <c r="BL679" s="23"/>
    </row>
    <row r="680" ht="15.75" customHeight="1">
      <c r="A680" s="51"/>
      <c r="B680" s="23"/>
      <c r="C680" s="52"/>
      <c r="D680" s="53"/>
      <c r="E680" s="54"/>
      <c r="F680" s="53"/>
      <c r="G680" s="149"/>
      <c r="H680" s="53"/>
      <c r="I680" s="114"/>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c r="AU680" s="23"/>
      <c r="AV680" s="23"/>
      <c r="AW680" s="23"/>
      <c r="AX680" s="23"/>
      <c r="AY680" s="23"/>
      <c r="AZ680" s="23"/>
      <c r="BA680" s="23"/>
      <c r="BB680" s="23"/>
      <c r="BC680" s="23"/>
      <c r="BD680" s="23"/>
      <c r="BE680" s="23"/>
      <c r="BF680" s="23"/>
      <c r="BG680" s="23"/>
      <c r="BH680" s="23"/>
      <c r="BI680" s="23"/>
      <c r="BJ680" s="23"/>
      <c r="BK680" s="23"/>
      <c r="BL680" s="23"/>
    </row>
    <row r="681" ht="15.75" customHeight="1">
      <c r="A681" s="51"/>
      <c r="B681" s="23"/>
      <c r="C681" s="52"/>
      <c r="D681" s="53"/>
      <c r="E681" s="54"/>
      <c r="F681" s="53"/>
      <c r="G681" s="149"/>
      <c r="H681" s="53"/>
      <c r="I681" s="114"/>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c r="AU681" s="23"/>
      <c r="AV681" s="23"/>
      <c r="AW681" s="23"/>
      <c r="AX681" s="23"/>
      <c r="AY681" s="23"/>
      <c r="AZ681" s="23"/>
      <c r="BA681" s="23"/>
      <c r="BB681" s="23"/>
      <c r="BC681" s="23"/>
      <c r="BD681" s="23"/>
      <c r="BE681" s="23"/>
      <c r="BF681" s="23"/>
      <c r="BG681" s="23"/>
      <c r="BH681" s="23"/>
      <c r="BI681" s="23"/>
      <c r="BJ681" s="23"/>
      <c r="BK681" s="23"/>
      <c r="BL681" s="23"/>
    </row>
    <row r="682" ht="15.75" customHeight="1">
      <c r="A682" s="51"/>
      <c r="B682" s="23"/>
      <c r="C682" s="52"/>
      <c r="D682" s="53"/>
      <c r="E682" s="54"/>
      <c r="F682" s="53"/>
      <c r="G682" s="149"/>
      <c r="H682" s="53"/>
      <c r="I682" s="114"/>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c r="AU682" s="23"/>
      <c r="AV682" s="23"/>
      <c r="AW682" s="23"/>
      <c r="AX682" s="23"/>
      <c r="AY682" s="23"/>
      <c r="AZ682" s="23"/>
      <c r="BA682" s="23"/>
      <c r="BB682" s="23"/>
      <c r="BC682" s="23"/>
      <c r="BD682" s="23"/>
      <c r="BE682" s="23"/>
      <c r="BF682" s="23"/>
      <c r="BG682" s="23"/>
      <c r="BH682" s="23"/>
      <c r="BI682" s="23"/>
      <c r="BJ682" s="23"/>
      <c r="BK682" s="23"/>
      <c r="BL682" s="23"/>
    </row>
    <row r="683" ht="15.75" customHeight="1">
      <c r="A683" s="51"/>
      <c r="B683" s="23"/>
      <c r="C683" s="52"/>
      <c r="D683" s="53"/>
      <c r="E683" s="54"/>
      <c r="F683" s="53"/>
      <c r="G683" s="149"/>
      <c r="H683" s="53"/>
      <c r="I683" s="114"/>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c r="AQ683" s="23"/>
      <c r="AR683" s="23"/>
      <c r="AS683" s="23"/>
      <c r="AT683" s="23"/>
      <c r="AU683" s="23"/>
      <c r="AV683" s="23"/>
      <c r="AW683" s="23"/>
      <c r="AX683" s="23"/>
      <c r="AY683" s="23"/>
      <c r="AZ683" s="23"/>
      <c r="BA683" s="23"/>
      <c r="BB683" s="23"/>
      <c r="BC683" s="23"/>
      <c r="BD683" s="23"/>
      <c r="BE683" s="23"/>
      <c r="BF683" s="23"/>
      <c r="BG683" s="23"/>
      <c r="BH683" s="23"/>
      <c r="BI683" s="23"/>
      <c r="BJ683" s="23"/>
      <c r="BK683" s="23"/>
      <c r="BL683" s="23"/>
    </row>
    <row r="684" ht="15.75" customHeight="1">
      <c r="A684" s="51"/>
      <c r="B684" s="23"/>
      <c r="C684" s="52"/>
      <c r="D684" s="53"/>
      <c r="E684" s="54"/>
      <c r="F684" s="53"/>
      <c r="G684" s="149"/>
      <c r="H684" s="53"/>
      <c r="I684" s="114"/>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c r="AU684" s="23"/>
      <c r="AV684" s="23"/>
      <c r="AW684" s="23"/>
      <c r="AX684" s="23"/>
      <c r="AY684" s="23"/>
      <c r="AZ684" s="23"/>
      <c r="BA684" s="23"/>
      <c r="BB684" s="23"/>
      <c r="BC684" s="23"/>
      <c r="BD684" s="23"/>
      <c r="BE684" s="23"/>
      <c r="BF684" s="23"/>
      <c r="BG684" s="23"/>
      <c r="BH684" s="23"/>
      <c r="BI684" s="23"/>
      <c r="BJ684" s="23"/>
      <c r="BK684" s="23"/>
      <c r="BL684" s="23"/>
    </row>
    <row r="685" ht="15.75" customHeight="1">
      <c r="A685" s="51"/>
      <c r="B685" s="23"/>
      <c r="C685" s="52"/>
      <c r="D685" s="53"/>
      <c r="E685" s="54"/>
      <c r="F685" s="53"/>
      <c r="G685" s="149"/>
      <c r="H685" s="53"/>
      <c r="I685" s="114"/>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c r="AU685" s="23"/>
      <c r="AV685" s="23"/>
      <c r="AW685" s="23"/>
      <c r="AX685" s="23"/>
      <c r="AY685" s="23"/>
      <c r="AZ685" s="23"/>
      <c r="BA685" s="23"/>
      <c r="BB685" s="23"/>
      <c r="BC685" s="23"/>
      <c r="BD685" s="23"/>
      <c r="BE685" s="23"/>
      <c r="BF685" s="23"/>
      <c r="BG685" s="23"/>
      <c r="BH685" s="23"/>
      <c r="BI685" s="23"/>
      <c r="BJ685" s="23"/>
      <c r="BK685" s="23"/>
      <c r="BL685" s="23"/>
    </row>
    <row r="686" ht="15.75" customHeight="1">
      <c r="A686" s="51"/>
      <c r="B686" s="23"/>
      <c r="C686" s="52"/>
      <c r="D686" s="53"/>
      <c r="E686" s="54"/>
      <c r="F686" s="53"/>
      <c r="G686" s="149"/>
      <c r="H686" s="53"/>
      <c r="I686" s="114"/>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c r="AU686" s="23"/>
      <c r="AV686" s="23"/>
      <c r="AW686" s="23"/>
      <c r="AX686" s="23"/>
      <c r="AY686" s="23"/>
      <c r="AZ686" s="23"/>
      <c r="BA686" s="23"/>
      <c r="BB686" s="23"/>
      <c r="BC686" s="23"/>
      <c r="BD686" s="23"/>
      <c r="BE686" s="23"/>
      <c r="BF686" s="23"/>
      <c r="BG686" s="23"/>
      <c r="BH686" s="23"/>
      <c r="BI686" s="23"/>
      <c r="BJ686" s="23"/>
      <c r="BK686" s="23"/>
      <c r="BL686" s="23"/>
    </row>
    <row r="687" ht="15.75" customHeight="1">
      <c r="A687" s="51"/>
      <c r="B687" s="23"/>
      <c r="C687" s="52"/>
      <c r="D687" s="53"/>
      <c r="E687" s="54"/>
      <c r="F687" s="53"/>
      <c r="G687" s="149"/>
      <c r="H687" s="53"/>
      <c r="I687" s="114"/>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c r="AU687" s="23"/>
      <c r="AV687" s="23"/>
      <c r="AW687" s="23"/>
      <c r="AX687" s="23"/>
      <c r="AY687" s="23"/>
      <c r="AZ687" s="23"/>
      <c r="BA687" s="23"/>
      <c r="BB687" s="23"/>
      <c r="BC687" s="23"/>
      <c r="BD687" s="23"/>
      <c r="BE687" s="23"/>
      <c r="BF687" s="23"/>
      <c r="BG687" s="23"/>
      <c r="BH687" s="23"/>
      <c r="BI687" s="23"/>
      <c r="BJ687" s="23"/>
      <c r="BK687" s="23"/>
      <c r="BL687" s="23"/>
    </row>
    <row r="688" ht="15.75" customHeight="1">
      <c r="A688" s="51"/>
      <c r="B688" s="23"/>
      <c r="C688" s="52"/>
      <c r="D688" s="53"/>
      <c r="E688" s="54"/>
      <c r="F688" s="53"/>
      <c r="G688" s="149"/>
      <c r="H688" s="53"/>
      <c r="I688" s="114"/>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c r="AQ688" s="23"/>
      <c r="AR688" s="23"/>
      <c r="AS688" s="23"/>
      <c r="AT688" s="23"/>
      <c r="AU688" s="23"/>
      <c r="AV688" s="23"/>
      <c r="AW688" s="23"/>
      <c r="AX688" s="23"/>
      <c r="AY688" s="23"/>
      <c r="AZ688" s="23"/>
      <c r="BA688" s="23"/>
      <c r="BB688" s="23"/>
      <c r="BC688" s="23"/>
      <c r="BD688" s="23"/>
      <c r="BE688" s="23"/>
      <c r="BF688" s="23"/>
      <c r="BG688" s="23"/>
      <c r="BH688" s="23"/>
      <c r="BI688" s="23"/>
      <c r="BJ688" s="23"/>
      <c r="BK688" s="23"/>
      <c r="BL688" s="23"/>
    </row>
    <row r="689" ht="15.75" customHeight="1">
      <c r="A689" s="51"/>
      <c r="B689" s="23"/>
      <c r="C689" s="52"/>
      <c r="D689" s="53"/>
      <c r="E689" s="54"/>
      <c r="F689" s="53"/>
      <c r="G689" s="149"/>
      <c r="H689" s="53"/>
      <c r="I689" s="114"/>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c r="AT689" s="23"/>
      <c r="AU689" s="23"/>
      <c r="AV689" s="23"/>
      <c r="AW689" s="23"/>
      <c r="AX689" s="23"/>
      <c r="AY689" s="23"/>
      <c r="AZ689" s="23"/>
      <c r="BA689" s="23"/>
      <c r="BB689" s="23"/>
      <c r="BC689" s="23"/>
      <c r="BD689" s="23"/>
      <c r="BE689" s="23"/>
      <c r="BF689" s="23"/>
      <c r="BG689" s="23"/>
      <c r="BH689" s="23"/>
      <c r="BI689" s="23"/>
      <c r="BJ689" s="23"/>
      <c r="BK689" s="23"/>
      <c r="BL689" s="23"/>
    </row>
    <row r="690" ht="15.75" customHeight="1">
      <c r="A690" s="51"/>
      <c r="B690" s="23"/>
      <c r="C690" s="52"/>
      <c r="D690" s="53"/>
      <c r="E690" s="54"/>
      <c r="F690" s="53"/>
      <c r="G690" s="149"/>
      <c r="H690" s="53"/>
      <c r="I690" s="114"/>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c r="AT690" s="23"/>
      <c r="AU690" s="23"/>
      <c r="AV690" s="23"/>
      <c r="AW690" s="23"/>
      <c r="AX690" s="23"/>
      <c r="AY690" s="23"/>
      <c r="AZ690" s="23"/>
      <c r="BA690" s="23"/>
      <c r="BB690" s="23"/>
      <c r="BC690" s="23"/>
      <c r="BD690" s="23"/>
      <c r="BE690" s="23"/>
      <c r="BF690" s="23"/>
      <c r="BG690" s="23"/>
      <c r="BH690" s="23"/>
      <c r="BI690" s="23"/>
      <c r="BJ690" s="23"/>
      <c r="BK690" s="23"/>
      <c r="BL690" s="23"/>
    </row>
    <row r="691" ht="15.75" customHeight="1">
      <c r="A691" s="51"/>
      <c r="B691" s="23"/>
      <c r="C691" s="52"/>
      <c r="D691" s="53"/>
      <c r="E691" s="54"/>
      <c r="F691" s="53"/>
      <c r="G691" s="149"/>
      <c r="H691" s="53"/>
      <c r="I691" s="114"/>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c r="AQ691" s="23"/>
      <c r="AR691" s="23"/>
      <c r="AS691" s="23"/>
      <c r="AT691" s="23"/>
      <c r="AU691" s="23"/>
      <c r="AV691" s="23"/>
      <c r="AW691" s="23"/>
      <c r="AX691" s="23"/>
      <c r="AY691" s="23"/>
      <c r="AZ691" s="23"/>
      <c r="BA691" s="23"/>
      <c r="BB691" s="23"/>
      <c r="BC691" s="23"/>
      <c r="BD691" s="23"/>
      <c r="BE691" s="23"/>
      <c r="BF691" s="23"/>
      <c r="BG691" s="23"/>
      <c r="BH691" s="23"/>
      <c r="BI691" s="23"/>
      <c r="BJ691" s="23"/>
      <c r="BK691" s="23"/>
      <c r="BL691" s="23"/>
    </row>
    <row r="692" ht="15.75" customHeight="1">
      <c r="A692" s="51"/>
      <c r="B692" s="23"/>
      <c r="C692" s="52"/>
      <c r="D692" s="53"/>
      <c r="E692" s="54"/>
      <c r="F692" s="53"/>
      <c r="G692" s="149"/>
      <c r="H692" s="53"/>
      <c r="I692" s="114"/>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c r="AQ692" s="23"/>
      <c r="AR692" s="23"/>
      <c r="AS692" s="23"/>
      <c r="AT692" s="23"/>
      <c r="AU692" s="23"/>
      <c r="AV692" s="23"/>
      <c r="AW692" s="23"/>
      <c r="AX692" s="23"/>
      <c r="AY692" s="23"/>
      <c r="AZ692" s="23"/>
      <c r="BA692" s="23"/>
      <c r="BB692" s="23"/>
      <c r="BC692" s="23"/>
      <c r="BD692" s="23"/>
      <c r="BE692" s="23"/>
      <c r="BF692" s="23"/>
      <c r="BG692" s="23"/>
      <c r="BH692" s="23"/>
      <c r="BI692" s="23"/>
      <c r="BJ692" s="23"/>
      <c r="BK692" s="23"/>
      <c r="BL692" s="23"/>
    </row>
    <row r="693" ht="15.75" customHeight="1">
      <c r="A693" s="51"/>
      <c r="B693" s="23"/>
      <c r="C693" s="52"/>
      <c r="D693" s="53"/>
      <c r="E693" s="54"/>
      <c r="F693" s="53"/>
      <c r="G693" s="149"/>
      <c r="H693" s="53"/>
      <c r="I693" s="114"/>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c r="AQ693" s="23"/>
      <c r="AR693" s="23"/>
      <c r="AS693" s="23"/>
      <c r="AT693" s="23"/>
      <c r="AU693" s="23"/>
      <c r="AV693" s="23"/>
      <c r="AW693" s="23"/>
      <c r="AX693" s="23"/>
      <c r="AY693" s="23"/>
      <c r="AZ693" s="23"/>
      <c r="BA693" s="23"/>
      <c r="BB693" s="23"/>
      <c r="BC693" s="23"/>
      <c r="BD693" s="23"/>
      <c r="BE693" s="23"/>
      <c r="BF693" s="23"/>
      <c r="BG693" s="23"/>
      <c r="BH693" s="23"/>
      <c r="BI693" s="23"/>
      <c r="BJ693" s="23"/>
      <c r="BK693" s="23"/>
      <c r="BL693" s="23"/>
    </row>
    <row r="694" ht="15.75" customHeight="1">
      <c r="A694" s="51"/>
      <c r="B694" s="23"/>
      <c r="C694" s="52"/>
      <c r="D694" s="53"/>
      <c r="E694" s="54"/>
      <c r="F694" s="53"/>
      <c r="G694" s="149"/>
      <c r="H694" s="53"/>
      <c r="I694" s="114"/>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row>
    <row r="695" ht="15.75" customHeight="1">
      <c r="A695" s="51"/>
      <c r="B695" s="23"/>
      <c r="C695" s="52"/>
      <c r="D695" s="53"/>
      <c r="E695" s="54"/>
      <c r="F695" s="53"/>
      <c r="G695" s="149"/>
      <c r="H695" s="53"/>
      <c r="I695" s="114"/>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c r="AQ695" s="23"/>
      <c r="AR695" s="23"/>
      <c r="AS695" s="23"/>
      <c r="AT695" s="23"/>
      <c r="AU695" s="23"/>
      <c r="AV695" s="23"/>
      <c r="AW695" s="23"/>
      <c r="AX695" s="23"/>
      <c r="AY695" s="23"/>
      <c r="AZ695" s="23"/>
      <c r="BA695" s="23"/>
      <c r="BB695" s="23"/>
      <c r="BC695" s="23"/>
      <c r="BD695" s="23"/>
      <c r="BE695" s="23"/>
      <c r="BF695" s="23"/>
      <c r="BG695" s="23"/>
      <c r="BH695" s="23"/>
      <c r="BI695" s="23"/>
      <c r="BJ695" s="23"/>
      <c r="BK695" s="23"/>
      <c r="BL695" s="23"/>
    </row>
    <row r="696" ht="15.75" customHeight="1">
      <c r="A696" s="51"/>
      <c r="B696" s="23"/>
      <c r="C696" s="52"/>
      <c r="D696" s="53"/>
      <c r="E696" s="54"/>
      <c r="F696" s="53"/>
      <c r="G696" s="149"/>
      <c r="H696" s="53"/>
      <c r="I696" s="114"/>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c r="AU696" s="23"/>
      <c r="AV696" s="23"/>
      <c r="AW696" s="23"/>
      <c r="AX696" s="23"/>
      <c r="AY696" s="23"/>
      <c r="AZ696" s="23"/>
      <c r="BA696" s="23"/>
      <c r="BB696" s="23"/>
      <c r="BC696" s="23"/>
      <c r="BD696" s="23"/>
      <c r="BE696" s="23"/>
      <c r="BF696" s="23"/>
      <c r="BG696" s="23"/>
      <c r="BH696" s="23"/>
      <c r="BI696" s="23"/>
      <c r="BJ696" s="23"/>
      <c r="BK696" s="23"/>
      <c r="BL696" s="23"/>
    </row>
    <row r="697" ht="15.75" customHeight="1">
      <c r="A697" s="51"/>
      <c r="B697" s="23"/>
      <c r="C697" s="52"/>
      <c r="D697" s="53"/>
      <c r="E697" s="54"/>
      <c r="F697" s="53"/>
      <c r="G697" s="149"/>
      <c r="H697" s="53"/>
      <c r="I697" s="114"/>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c r="AU697" s="23"/>
      <c r="AV697" s="23"/>
      <c r="AW697" s="23"/>
      <c r="AX697" s="23"/>
      <c r="AY697" s="23"/>
      <c r="AZ697" s="23"/>
      <c r="BA697" s="23"/>
      <c r="BB697" s="23"/>
      <c r="BC697" s="23"/>
      <c r="BD697" s="23"/>
      <c r="BE697" s="23"/>
      <c r="BF697" s="23"/>
      <c r="BG697" s="23"/>
      <c r="BH697" s="23"/>
      <c r="BI697" s="23"/>
      <c r="BJ697" s="23"/>
      <c r="BK697" s="23"/>
      <c r="BL697" s="23"/>
    </row>
    <row r="698" ht="15.75" customHeight="1">
      <c r="A698" s="51"/>
      <c r="B698" s="23"/>
      <c r="C698" s="52"/>
      <c r="D698" s="53"/>
      <c r="E698" s="54"/>
      <c r="F698" s="53"/>
      <c r="G698" s="149"/>
      <c r="H698" s="53"/>
      <c r="I698" s="114"/>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c r="AT698" s="23"/>
      <c r="AU698" s="23"/>
      <c r="AV698" s="23"/>
      <c r="AW698" s="23"/>
      <c r="AX698" s="23"/>
      <c r="AY698" s="23"/>
      <c r="AZ698" s="23"/>
      <c r="BA698" s="23"/>
      <c r="BB698" s="23"/>
      <c r="BC698" s="23"/>
      <c r="BD698" s="23"/>
      <c r="BE698" s="23"/>
      <c r="BF698" s="23"/>
      <c r="BG698" s="23"/>
      <c r="BH698" s="23"/>
      <c r="BI698" s="23"/>
      <c r="BJ698" s="23"/>
      <c r="BK698" s="23"/>
      <c r="BL698" s="23"/>
    </row>
    <row r="699" ht="15.75" customHeight="1">
      <c r="A699" s="51"/>
      <c r="B699" s="23"/>
      <c r="C699" s="52"/>
      <c r="D699" s="53"/>
      <c r="E699" s="54"/>
      <c r="F699" s="53"/>
      <c r="G699" s="149"/>
      <c r="H699" s="53"/>
      <c r="I699" s="114"/>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c r="AQ699" s="23"/>
      <c r="AR699" s="23"/>
      <c r="AS699" s="23"/>
      <c r="AT699" s="23"/>
      <c r="AU699" s="23"/>
      <c r="AV699" s="23"/>
      <c r="AW699" s="23"/>
      <c r="AX699" s="23"/>
      <c r="AY699" s="23"/>
      <c r="AZ699" s="23"/>
      <c r="BA699" s="23"/>
      <c r="BB699" s="23"/>
      <c r="BC699" s="23"/>
      <c r="BD699" s="23"/>
      <c r="BE699" s="23"/>
      <c r="BF699" s="23"/>
      <c r="BG699" s="23"/>
      <c r="BH699" s="23"/>
      <c r="BI699" s="23"/>
      <c r="BJ699" s="23"/>
      <c r="BK699" s="23"/>
      <c r="BL699" s="23"/>
    </row>
    <row r="700" ht="15.75" customHeight="1">
      <c r="A700" s="51"/>
      <c r="B700" s="23"/>
      <c r="C700" s="52"/>
      <c r="D700" s="53"/>
      <c r="E700" s="54"/>
      <c r="F700" s="53"/>
      <c r="G700" s="149"/>
      <c r="H700" s="53"/>
      <c r="I700" s="114"/>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c r="AT700" s="23"/>
      <c r="AU700" s="23"/>
      <c r="AV700" s="23"/>
      <c r="AW700" s="23"/>
      <c r="AX700" s="23"/>
      <c r="AY700" s="23"/>
      <c r="AZ700" s="23"/>
      <c r="BA700" s="23"/>
      <c r="BB700" s="23"/>
      <c r="BC700" s="23"/>
      <c r="BD700" s="23"/>
      <c r="BE700" s="23"/>
      <c r="BF700" s="23"/>
      <c r="BG700" s="23"/>
      <c r="BH700" s="23"/>
      <c r="BI700" s="23"/>
      <c r="BJ700" s="23"/>
      <c r="BK700" s="23"/>
      <c r="BL700" s="23"/>
    </row>
    <row r="701" ht="15.75" customHeight="1">
      <c r="A701" s="51"/>
      <c r="B701" s="23"/>
      <c r="C701" s="52"/>
      <c r="D701" s="53"/>
      <c r="E701" s="54"/>
      <c r="F701" s="53"/>
      <c r="G701" s="149"/>
      <c r="H701" s="53"/>
      <c r="I701" s="114"/>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c r="AT701" s="23"/>
      <c r="AU701" s="23"/>
      <c r="AV701" s="23"/>
      <c r="AW701" s="23"/>
      <c r="AX701" s="23"/>
      <c r="AY701" s="23"/>
      <c r="AZ701" s="23"/>
      <c r="BA701" s="23"/>
      <c r="BB701" s="23"/>
      <c r="BC701" s="23"/>
      <c r="BD701" s="23"/>
      <c r="BE701" s="23"/>
      <c r="BF701" s="23"/>
      <c r="BG701" s="23"/>
      <c r="BH701" s="23"/>
      <c r="BI701" s="23"/>
      <c r="BJ701" s="23"/>
      <c r="BK701" s="23"/>
      <c r="BL701" s="23"/>
    </row>
    <row r="702" ht="15.75" customHeight="1">
      <c r="A702" s="51"/>
      <c r="B702" s="23"/>
      <c r="C702" s="52"/>
      <c r="D702" s="53"/>
      <c r="E702" s="54"/>
      <c r="F702" s="53"/>
      <c r="G702" s="149"/>
      <c r="H702" s="53"/>
      <c r="I702" s="114"/>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c r="AT702" s="23"/>
      <c r="AU702" s="23"/>
      <c r="AV702" s="23"/>
      <c r="AW702" s="23"/>
      <c r="AX702" s="23"/>
      <c r="AY702" s="23"/>
      <c r="AZ702" s="23"/>
      <c r="BA702" s="23"/>
      <c r="BB702" s="23"/>
      <c r="BC702" s="23"/>
      <c r="BD702" s="23"/>
      <c r="BE702" s="23"/>
      <c r="BF702" s="23"/>
      <c r="BG702" s="23"/>
      <c r="BH702" s="23"/>
      <c r="BI702" s="23"/>
      <c r="BJ702" s="23"/>
      <c r="BK702" s="23"/>
      <c r="BL702" s="23"/>
    </row>
    <row r="703" ht="15.75" customHeight="1">
      <c r="A703" s="51"/>
      <c r="B703" s="23"/>
      <c r="C703" s="52"/>
      <c r="D703" s="53"/>
      <c r="E703" s="54"/>
      <c r="F703" s="53"/>
      <c r="G703" s="149"/>
      <c r="H703" s="53"/>
      <c r="I703" s="114"/>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c r="AU703" s="23"/>
      <c r="AV703" s="23"/>
      <c r="AW703" s="23"/>
      <c r="AX703" s="23"/>
      <c r="AY703" s="23"/>
      <c r="AZ703" s="23"/>
      <c r="BA703" s="23"/>
      <c r="BB703" s="23"/>
      <c r="BC703" s="23"/>
      <c r="BD703" s="23"/>
      <c r="BE703" s="23"/>
      <c r="BF703" s="23"/>
      <c r="BG703" s="23"/>
      <c r="BH703" s="23"/>
      <c r="BI703" s="23"/>
      <c r="BJ703" s="23"/>
      <c r="BK703" s="23"/>
      <c r="BL703" s="23"/>
    </row>
    <row r="704" ht="15.75" customHeight="1">
      <c r="A704" s="51"/>
      <c r="B704" s="23"/>
      <c r="C704" s="52"/>
      <c r="D704" s="53"/>
      <c r="E704" s="54"/>
      <c r="F704" s="53"/>
      <c r="G704" s="149"/>
      <c r="H704" s="53"/>
      <c r="I704" s="114"/>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c r="AQ704" s="23"/>
      <c r="AR704" s="23"/>
      <c r="AS704" s="23"/>
      <c r="AT704" s="23"/>
      <c r="AU704" s="23"/>
      <c r="AV704" s="23"/>
      <c r="AW704" s="23"/>
      <c r="AX704" s="23"/>
      <c r="AY704" s="23"/>
      <c r="AZ704" s="23"/>
      <c r="BA704" s="23"/>
      <c r="BB704" s="23"/>
      <c r="BC704" s="23"/>
      <c r="BD704" s="23"/>
      <c r="BE704" s="23"/>
      <c r="BF704" s="23"/>
      <c r="BG704" s="23"/>
      <c r="BH704" s="23"/>
      <c r="BI704" s="23"/>
      <c r="BJ704" s="23"/>
      <c r="BK704" s="23"/>
      <c r="BL704" s="23"/>
    </row>
    <row r="705" ht="15.75" customHeight="1">
      <c r="A705" s="51"/>
      <c r="B705" s="23"/>
      <c r="C705" s="52"/>
      <c r="D705" s="53"/>
      <c r="E705" s="54"/>
      <c r="F705" s="53"/>
      <c r="G705" s="149"/>
      <c r="H705" s="53"/>
      <c r="I705" s="114"/>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c r="AU705" s="23"/>
      <c r="AV705" s="23"/>
      <c r="AW705" s="23"/>
      <c r="AX705" s="23"/>
      <c r="AY705" s="23"/>
      <c r="AZ705" s="23"/>
      <c r="BA705" s="23"/>
      <c r="BB705" s="23"/>
      <c r="BC705" s="23"/>
      <c r="BD705" s="23"/>
      <c r="BE705" s="23"/>
      <c r="BF705" s="23"/>
      <c r="BG705" s="23"/>
      <c r="BH705" s="23"/>
      <c r="BI705" s="23"/>
      <c r="BJ705" s="23"/>
      <c r="BK705" s="23"/>
      <c r="BL705" s="23"/>
    </row>
    <row r="706" ht="15.75" customHeight="1">
      <c r="A706" s="51"/>
      <c r="B706" s="23"/>
      <c r="C706" s="52"/>
      <c r="D706" s="53"/>
      <c r="E706" s="54"/>
      <c r="F706" s="53"/>
      <c r="G706" s="149"/>
      <c r="H706" s="53"/>
      <c r="I706" s="114"/>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c r="AU706" s="23"/>
      <c r="AV706" s="23"/>
      <c r="AW706" s="23"/>
      <c r="AX706" s="23"/>
      <c r="AY706" s="23"/>
      <c r="AZ706" s="23"/>
      <c r="BA706" s="23"/>
      <c r="BB706" s="23"/>
      <c r="BC706" s="23"/>
      <c r="BD706" s="23"/>
      <c r="BE706" s="23"/>
      <c r="BF706" s="23"/>
      <c r="BG706" s="23"/>
      <c r="BH706" s="23"/>
      <c r="BI706" s="23"/>
      <c r="BJ706" s="23"/>
      <c r="BK706" s="23"/>
      <c r="BL706" s="23"/>
    </row>
    <row r="707" ht="15.75" customHeight="1">
      <c r="A707" s="51"/>
      <c r="B707" s="23"/>
      <c r="C707" s="52"/>
      <c r="D707" s="53"/>
      <c r="E707" s="54"/>
      <c r="F707" s="53"/>
      <c r="G707" s="149"/>
      <c r="H707" s="53"/>
      <c r="I707" s="114"/>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c r="AQ707" s="23"/>
      <c r="AR707" s="23"/>
      <c r="AS707" s="23"/>
      <c r="AT707" s="23"/>
      <c r="AU707" s="23"/>
      <c r="AV707" s="23"/>
      <c r="AW707" s="23"/>
      <c r="AX707" s="23"/>
      <c r="AY707" s="23"/>
      <c r="AZ707" s="23"/>
      <c r="BA707" s="23"/>
      <c r="BB707" s="23"/>
      <c r="BC707" s="23"/>
      <c r="BD707" s="23"/>
      <c r="BE707" s="23"/>
      <c r="BF707" s="23"/>
      <c r="BG707" s="23"/>
      <c r="BH707" s="23"/>
      <c r="BI707" s="23"/>
      <c r="BJ707" s="23"/>
      <c r="BK707" s="23"/>
      <c r="BL707" s="23"/>
    </row>
    <row r="708" ht="15.75" customHeight="1">
      <c r="A708" s="51"/>
      <c r="B708" s="23"/>
      <c r="C708" s="52"/>
      <c r="D708" s="53"/>
      <c r="E708" s="54"/>
      <c r="F708" s="53"/>
      <c r="G708" s="149"/>
      <c r="H708" s="53"/>
      <c r="I708" s="114"/>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c r="AQ708" s="23"/>
      <c r="AR708" s="23"/>
      <c r="AS708" s="23"/>
      <c r="AT708" s="23"/>
      <c r="AU708" s="23"/>
      <c r="AV708" s="23"/>
      <c r="AW708" s="23"/>
      <c r="AX708" s="23"/>
      <c r="AY708" s="23"/>
      <c r="AZ708" s="23"/>
      <c r="BA708" s="23"/>
      <c r="BB708" s="23"/>
      <c r="BC708" s="23"/>
      <c r="BD708" s="23"/>
      <c r="BE708" s="23"/>
      <c r="BF708" s="23"/>
      <c r="BG708" s="23"/>
      <c r="BH708" s="23"/>
      <c r="BI708" s="23"/>
      <c r="BJ708" s="23"/>
      <c r="BK708" s="23"/>
      <c r="BL708" s="23"/>
    </row>
    <row r="709" ht="15.75" customHeight="1">
      <c r="A709" s="51"/>
      <c r="B709" s="23"/>
      <c r="C709" s="52"/>
      <c r="D709" s="53"/>
      <c r="E709" s="54"/>
      <c r="F709" s="53"/>
      <c r="G709" s="149"/>
      <c r="H709" s="53"/>
      <c r="I709" s="114"/>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c r="AU709" s="23"/>
      <c r="AV709" s="23"/>
      <c r="AW709" s="23"/>
      <c r="AX709" s="23"/>
      <c r="AY709" s="23"/>
      <c r="AZ709" s="23"/>
      <c r="BA709" s="23"/>
      <c r="BB709" s="23"/>
      <c r="BC709" s="23"/>
      <c r="BD709" s="23"/>
      <c r="BE709" s="23"/>
      <c r="BF709" s="23"/>
      <c r="BG709" s="23"/>
      <c r="BH709" s="23"/>
      <c r="BI709" s="23"/>
      <c r="BJ709" s="23"/>
      <c r="BK709" s="23"/>
      <c r="BL709" s="23"/>
    </row>
    <row r="710" ht="15.75" customHeight="1">
      <c r="A710" s="51"/>
      <c r="B710" s="23"/>
      <c r="C710" s="52"/>
      <c r="D710" s="53"/>
      <c r="E710" s="54"/>
      <c r="F710" s="53"/>
      <c r="G710" s="149"/>
      <c r="H710" s="53"/>
      <c r="I710" s="114"/>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c r="AT710" s="23"/>
      <c r="AU710" s="23"/>
      <c r="AV710" s="23"/>
      <c r="AW710" s="23"/>
      <c r="AX710" s="23"/>
      <c r="AY710" s="23"/>
      <c r="AZ710" s="23"/>
      <c r="BA710" s="23"/>
      <c r="BB710" s="23"/>
      <c r="BC710" s="23"/>
      <c r="BD710" s="23"/>
      <c r="BE710" s="23"/>
      <c r="BF710" s="23"/>
      <c r="BG710" s="23"/>
      <c r="BH710" s="23"/>
      <c r="BI710" s="23"/>
      <c r="BJ710" s="23"/>
      <c r="BK710" s="23"/>
      <c r="BL710" s="23"/>
    </row>
    <row r="711" ht="15.75" customHeight="1">
      <c r="A711" s="51"/>
      <c r="B711" s="23"/>
      <c r="C711" s="52"/>
      <c r="D711" s="53"/>
      <c r="E711" s="54"/>
      <c r="F711" s="53"/>
      <c r="G711" s="149"/>
      <c r="H711" s="53"/>
      <c r="I711" s="114"/>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c r="AL711" s="23"/>
      <c r="AM711" s="23"/>
      <c r="AN711" s="23"/>
      <c r="AO711" s="23"/>
      <c r="AP711" s="23"/>
      <c r="AQ711" s="23"/>
      <c r="AR711" s="23"/>
      <c r="AS711" s="23"/>
      <c r="AT711" s="23"/>
      <c r="AU711" s="23"/>
      <c r="AV711" s="23"/>
      <c r="AW711" s="23"/>
      <c r="AX711" s="23"/>
      <c r="AY711" s="23"/>
      <c r="AZ711" s="23"/>
      <c r="BA711" s="23"/>
      <c r="BB711" s="23"/>
      <c r="BC711" s="23"/>
      <c r="BD711" s="23"/>
      <c r="BE711" s="23"/>
      <c r="BF711" s="23"/>
      <c r="BG711" s="23"/>
      <c r="BH711" s="23"/>
      <c r="BI711" s="23"/>
      <c r="BJ711" s="23"/>
      <c r="BK711" s="23"/>
      <c r="BL711" s="23"/>
    </row>
    <row r="712" ht="15.75" customHeight="1">
      <c r="A712" s="51"/>
      <c r="B712" s="23"/>
      <c r="C712" s="52"/>
      <c r="D712" s="53"/>
      <c r="E712" s="54"/>
      <c r="F712" s="53"/>
      <c r="G712" s="149"/>
      <c r="H712" s="53"/>
      <c r="I712" s="114"/>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c r="AL712" s="23"/>
      <c r="AM712" s="23"/>
      <c r="AN712" s="23"/>
      <c r="AO712" s="23"/>
      <c r="AP712" s="23"/>
      <c r="AQ712" s="23"/>
      <c r="AR712" s="23"/>
      <c r="AS712" s="23"/>
      <c r="AT712" s="23"/>
      <c r="AU712" s="23"/>
      <c r="AV712" s="23"/>
      <c r="AW712" s="23"/>
      <c r="AX712" s="23"/>
      <c r="AY712" s="23"/>
      <c r="AZ712" s="23"/>
      <c r="BA712" s="23"/>
      <c r="BB712" s="23"/>
      <c r="BC712" s="23"/>
      <c r="BD712" s="23"/>
      <c r="BE712" s="23"/>
      <c r="BF712" s="23"/>
      <c r="BG712" s="23"/>
      <c r="BH712" s="23"/>
      <c r="BI712" s="23"/>
      <c r="BJ712" s="23"/>
      <c r="BK712" s="23"/>
      <c r="BL712" s="23"/>
    </row>
    <row r="713" ht="15.75" customHeight="1">
      <c r="A713" s="51"/>
      <c r="B713" s="23"/>
      <c r="C713" s="52"/>
      <c r="D713" s="53"/>
      <c r="E713" s="54"/>
      <c r="F713" s="53"/>
      <c r="G713" s="149"/>
      <c r="H713" s="53"/>
      <c r="I713" s="114"/>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c r="AL713" s="23"/>
      <c r="AM713" s="23"/>
      <c r="AN713" s="23"/>
      <c r="AO713" s="23"/>
      <c r="AP713" s="23"/>
      <c r="AQ713" s="23"/>
      <c r="AR713" s="23"/>
      <c r="AS713" s="23"/>
      <c r="AT713" s="23"/>
      <c r="AU713" s="23"/>
      <c r="AV713" s="23"/>
      <c r="AW713" s="23"/>
      <c r="AX713" s="23"/>
      <c r="AY713" s="23"/>
      <c r="AZ713" s="23"/>
      <c r="BA713" s="23"/>
      <c r="BB713" s="23"/>
      <c r="BC713" s="23"/>
      <c r="BD713" s="23"/>
      <c r="BE713" s="23"/>
      <c r="BF713" s="23"/>
      <c r="BG713" s="23"/>
      <c r="BH713" s="23"/>
      <c r="BI713" s="23"/>
      <c r="BJ713" s="23"/>
      <c r="BK713" s="23"/>
      <c r="BL713" s="23"/>
    </row>
    <row r="714" ht="15.75" customHeight="1">
      <c r="A714" s="51"/>
      <c r="B714" s="23"/>
      <c r="C714" s="52"/>
      <c r="D714" s="53"/>
      <c r="E714" s="54"/>
      <c r="F714" s="53"/>
      <c r="G714" s="149"/>
      <c r="H714" s="53"/>
      <c r="I714" s="114"/>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c r="AL714" s="23"/>
      <c r="AM714" s="23"/>
      <c r="AN714" s="23"/>
      <c r="AO714" s="23"/>
      <c r="AP714" s="23"/>
      <c r="AQ714" s="23"/>
      <c r="AR714" s="23"/>
      <c r="AS714" s="23"/>
      <c r="AT714" s="23"/>
      <c r="AU714" s="23"/>
      <c r="AV714" s="23"/>
      <c r="AW714" s="23"/>
      <c r="AX714" s="23"/>
      <c r="AY714" s="23"/>
      <c r="AZ714" s="23"/>
      <c r="BA714" s="23"/>
      <c r="BB714" s="23"/>
      <c r="BC714" s="23"/>
      <c r="BD714" s="23"/>
      <c r="BE714" s="23"/>
      <c r="BF714" s="23"/>
      <c r="BG714" s="23"/>
      <c r="BH714" s="23"/>
      <c r="BI714" s="23"/>
      <c r="BJ714" s="23"/>
      <c r="BK714" s="23"/>
      <c r="BL714" s="23"/>
    </row>
    <row r="715" ht="15.75" customHeight="1">
      <c r="A715" s="51"/>
      <c r="B715" s="23"/>
      <c r="C715" s="52"/>
      <c r="D715" s="53"/>
      <c r="E715" s="54"/>
      <c r="F715" s="53"/>
      <c r="G715" s="149"/>
      <c r="H715" s="53"/>
      <c r="I715" s="114"/>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c r="AL715" s="23"/>
      <c r="AM715" s="23"/>
      <c r="AN715" s="23"/>
      <c r="AO715" s="23"/>
      <c r="AP715" s="23"/>
      <c r="AQ715" s="23"/>
      <c r="AR715" s="23"/>
      <c r="AS715" s="23"/>
      <c r="AT715" s="23"/>
      <c r="AU715" s="23"/>
      <c r="AV715" s="23"/>
      <c r="AW715" s="23"/>
      <c r="AX715" s="23"/>
      <c r="AY715" s="23"/>
      <c r="AZ715" s="23"/>
      <c r="BA715" s="23"/>
      <c r="BB715" s="23"/>
      <c r="BC715" s="23"/>
      <c r="BD715" s="23"/>
      <c r="BE715" s="23"/>
      <c r="BF715" s="23"/>
      <c r="BG715" s="23"/>
      <c r="BH715" s="23"/>
      <c r="BI715" s="23"/>
      <c r="BJ715" s="23"/>
      <c r="BK715" s="23"/>
      <c r="BL715" s="23"/>
    </row>
    <row r="716" ht="15.75" customHeight="1">
      <c r="A716" s="51"/>
      <c r="B716" s="23"/>
      <c r="C716" s="52"/>
      <c r="D716" s="53"/>
      <c r="E716" s="54"/>
      <c r="F716" s="53"/>
      <c r="G716" s="149"/>
      <c r="H716" s="53"/>
      <c r="I716" s="114"/>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c r="AL716" s="23"/>
      <c r="AM716" s="23"/>
      <c r="AN716" s="23"/>
      <c r="AO716" s="23"/>
      <c r="AP716" s="23"/>
      <c r="AQ716" s="23"/>
      <c r="AR716" s="23"/>
      <c r="AS716" s="23"/>
      <c r="AT716" s="23"/>
      <c r="AU716" s="23"/>
      <c r="AV716" s="23"/>
      <c r="AW716" s="23"/>
      <c r="AX716" s="23"/>
      <c r="AY716" s="23"/>
      <c r="AZ716" s="23"/>
      <c r="BA716" s="23"/>
      <c r="BB716" s="23"/>
      <c r="BC716" s="23"/>
      <c r="BD716" s="23"/>
      <c r="BE716" s="23"/>
      <c r="BF716" s="23"/>
      <c r="BG716" s="23"/>
      <c r="BH716" s="23"/>
      <c r="BI716" s="23"/>
      <c r="BJ716" s="23"/>
      <c r="BK716" s="23"/>
      <c r="BL716" s="23"/>
    </row>
    <row r="717" ht="15.75" customHeight="1">
      <c r="A717" s="51"/>
      <c r="B717" s="23"/>
      <c r="C717" s="52"/>
      <c r="D717" s="53"/>
      <c r="E717" s="54"/>
      <c r="F717" s="53"/>
      <c r="G717" s="149"/>
      <c r="H717" s="53"/>
      <c r="I717" s="114"/>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c r="AL717" s="23"/>
      <c r="AM717" s="23"/>
      <c r="AN717" s="23"/>
      <c r="AO717" s="23"/>
      <c r="AP717" s="23"/>
      <c r="AQ717" s="23"/>
      <c r="AR717" s="23"/>
      <c r="AS717" s="23"/>
      <c r="AT717" s="23"/>
      <c r="AU717" s="23"/>
      <c r="AV717" s="23"/>
      <c r="AW717" s="23"/>
      <c r="AX717" s="23"/>
      <c r="AY717" s="23"/>
      <c r="AZ717" s="23"/>
      <c r="BA717" s="23"/>
      <c r="BB717" s="23"/>
      <c r="BC717" s="23"/>
      <c r="BD717" s="23"/>
      <c r="BE717" s="23"/>
      <c r="BF717" s="23"/>
      <c r="BG717" s="23"/>
      <c r="BH717" s="23"/>
      <c r="BI717" s="23"/>
      <c r="BJ717" s="23"/>
      <c r="BK717" s="23"/>
      <c r="BL717" s="23"/>
    </row>
    <row r="718" ht="15.75" customHeight="1">
      <c r="A718" s="51"/>
      <c r="B718" s="23"/>
      <c r="C718" s="52"/>
      <c r="D718" s="53"/>
      <c r="E718" s="54"/>
      <c r="F718" s="53"/>
      <c r="G718" s="149"/>
      <c r="H718" s="53"/>
      <c r="I718" s="114"/>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c r="AL718" s="23"/>
      <c r="AM718" s="23"/>
      <c r="AN718" s="23"/>
      <c r="AO718" s="23"/>
      <c r="AP718" s="23"/>
      <c r="AQ718" s="23"/>
      <c r="AR718" s="23"/>
      <c r="AS718" s="23"/>
      <c r="AT718" s="23"/>
      <c r="AU718" s="23"/>
      <c r="AV718" s="23"/>
      <c r="AW718" s="23"/>
      <c r="AX718" s="23"/>
      <c r="AY718" s="23"/>
      <c r="AZ718" s="23"/>
      <c r="BA718" s="23"/>
      <c r="BB718" s="23"/>
      <c r="BC718" s="23"/>
      <c r="BD718" s="23"/>
      <c r="BE718" s="23"/>
      <c r="BF718" s="23"/>
      <c r="BG718" s="23"/>
      <c r="BH718" s="23"/>
      <c r="BI718" s="23"/>
      <c r="BJ718" s="23"/>
      <c r="BK718" s="23"/>
      <c r="BL718" s="23"/>
    </row>
    <row r="719" ht="15.75" customHeight="1">
      <c r="A719" s="51"/>
      <c r="B719" s="23"/>
      <c r="C719" s="52"/>
      <c r="D719" s="53"/>
      <c r="E719" s="54"/>
      <c r="F719" s="53"/>
      <c r="G719" s="149"/>
      <c r="H719" s="53"/>
      <c r="I719" s="114"/>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c r="AU719" s="23"/>
      <c r="AV719" s="23"/>
      <c r="AW719" s="23"/>
      <c r="AX719" s="23"/>
      <c r="AY719" s="23"/>
      <c r="AZ719" s="23"/>
      <c r="BA719" s="23"/>
      <c r="BB719" s="23"/>
      <c r="BC719" s="23"/>
      <c r="BD719" s="23"/>
      <c r="BE719" s="23"/>
      <c r="BF719" s="23"/>
      <c r="BG719" s="23"/>
      <c r="BH719" s="23"/>
      <c r="BI719" s="23"/>
      <c r="BJ719" s="23"/>
      <c r="BK719" s="23"/>
      <c r="BL719" s="23"/>
    </row>
    <row r="720" ht="15.75" customHeight="1">
      <c r="A720" s="51"/>
      <c r="B720" s="23"/>
      <c r="C720" s="52"/>
      <c r="D720" s="53"/>
      <c r="E720" s="54"/>
      <c r="F720" s="53"/>
      <c r="G720" s="149"/>
      <c r="H720" s="53"/>
      <c r="I720" s="114"/>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c r="AL720" s="23"/>
      <c r="AM720" s="23"/>
      <c r="AN720" s="23"/>
      <c r="AO720" s="23"/>
      <c r="AP720" s="23"/>
      <c r="AQ720" s="23"/>
      <c r="AR720" s="23"/>
      <c r="AS720" s="23"/>
      <c r="AT720" s="23"/>
      <c r="AU720" s="23"/>
      <c r="AV720" s="23"/>
      <c r="AW720" s="23"/>
      <c r="AX720" s="23"/>
      <c r="AY720" s="23"/>
      <c r="AZ720" s="23"/>
      <c r="BA720" s="23"/>
      <c r="BB720" s="23"/>
      <c r="BC720" s="23"/>
      <c r="BD720" s="23"/>
      <c r="BE720" s="23"/>
      <c r="BF720" s="23"/>
      <c r="BG720" s="23"/>
      <c r="BH720" s="23"/>
      <c r="BI720" s="23"/>
      <c r="BJ720" s="23"/>
      <c r="BK720" s="23"/>
      <c r="BL720" s="23"/>
    </row>
    <row r="721" ht="15.75" customHeight="1">
      <c r="A721" s="51"/>
      <c r="B721" s="23"/>
      <c r="C721" s="52"/>
      <c r="D721" s="53"/>
      <c r="E721" s="54"/>
      <c r="F721" s="53"/>
      <c r="G721" s="149"/>
      <c r="H721" s="53"/>
      <c r="I721" s="114"/>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c r="AL721" s="23"/>
      <c r="AM721" s="23"/>
      <c r="AN721" s="23"/>
      <c r="AO721" s="23"/>
      <c r="AP721" s="23"/>
      <c r="AQ721" s="23"/>
      <c r="AR721" s="23"/>
      <c r="AS721" s="23"/>
      <c r="AT721" s="23"/>
      <c r="AU721" s="23"/>
      <c r="AV721" s="23"/>
      <c r="AW721" s="23"/>
      <c r="AX721" s="23"/>
      <c r="AY721" s="23"/>
      <c r="AZ721" s="23"/>
      <c r="BA721" s="23"/>
      <c r="BB721" s="23"/>
      <c r="BC721" s="23"/>
      <c r="BD721" s="23"/>
      <c r="BE721" s="23"/>
      <c r="BF721" s="23"/>
      <c r="BG721" s="23"/>
      <c r="BH721" s="23"/>
      <c r="BI721" s="23"/>
      <c r="BJ721" s="23"/>
      <c r="BK721" s="23"/>
      <c r="BL721" s="23"/>
    </row>
    <row r="722" ht="15.75" customHeight="1">
      <c r="A722" s="51"/>
      <c r="B722" s="23"/>
      <c r="C722" s="52"/>
      <c r="D722" s="53"/>
      <c r="E722" s="54"/>
      <c r="F722" s="53"/>
      <c r="G722" s="149"/>
      <c r="H722" s="53"/>
      <c r="I722" s="114"/>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c r="AL722" s="23"/>
      <c r="AM722" s="23"/>
      <c r="AN722" s="23"/>
      <c r="AO722" s="23"/>
      <c r="AP722" s="23"/>
      <c r="AQ722" s="23"/>
      <c r="AR722" s="23"/>
      <c r="AS722" s="23"/>
      <c r="AT722" s="23"/>
      <c r="AU722" s="23"/>
      <c r="AV722" s="23"/>
      <c r="AW722" s="23"/>
      <c r="AX722" s="23"/>
      <c r="AY722" s="23"/>
      <c r="AZ722" s="23"/>
      <c r="BA722" s="23"/>
      <c r="BB722" s="23"/>
      <c r="BC722" s="23"/>
      <c r="BD722" s="23"/>
      <c r="BE722" s="23"/>
      <c r="BF722" s="23"/>
      <c r="BG722" s="23"/>
      <c r="BH722" s="23"/>
      <c r="BI722" s="23"/>
      <c r="BJ722" s="23"/>
      <c r="BK722" s="23"/>
      <c r="BL722" s="23"/>
    </row>
    <row r="723" ht="15.75" customHeight="1">
      <c r="A723" s="51"/>
      <c r="B723" s="23"/>
      <c r="C723" s="52"/>
      <c r="D723" s="53"/>
      <c r="E723" s="54"/>
      <c r="F723" s="53"/>
      <c r="G723" s="149"/>
      <c r="H723" s="53"/>
      <c r="I723" s="114"/>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c r="AL723" s="23"/>
      <c r="AM723" s="23"/>
      <c r="AN723" s="23"/>
      <c r="AO723" s="23"/>
      <c r="AP723" s="23"/>
      <c r="AQ723" s="23"/>
      <c r="AR723" s="23"/>
      <c r="AS723" s="23"/>
      <c r="AT723" s="23"/>
      <c r="AU723" s="23"/>
      <c r="AV723" s="23"/>
      <c r="AW723" s="23"/>
      <c r="AX723" s="23"/>
      <c r="AY723" s="23"/>
      <c r="AZ723" s="23"/>
      <c r="BA723" s="23"/>
      <c r="BB723" s="23"/>
      <c r="BC723" s="23"/>
      <c r="BD723" s="23"/>
      <c r="BE723" s="23"/>
      <c r="BF723" s="23"/>
      <c r="BG723" s="23"/>
      <c r="BH723" s="23"/>
      <c r="BI723" s="23"/>
      <c r="BJ723" s="23"/>
      <c r="BK723" s="23"/>
      <c r="BL723" s="23"/>
    </row>
    <row r="724" ht="15.75" customHeight="1">
      <c r="A724" s="51"/>
      <c r="B724" s="23"/>
      <c r="C724" s="52"/>
      <c r="D724" s="53"/>
      <c r="E724" s="54"/>
      <c r="F724" s="53"/>
      <c r="G724" s="149"/>
      <c r="H724" s="53"/>
      <c r="I724" s="114"/>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c r="AU724" s="23"/>
      <c r="AV724" s="23"/>
      <c r="AW724" s="23"/>
      <c r="AX724" s="23"/>
      <c r="AY724" s="23"/>
      <c r="AZ724" s="23"/>
      <c r="BA724" s="23"/>
      <c r="BB724" s="23"/>
      <c r="BC724" s="23"/>
      <c r="BD724" s="23"/>
      <c r="BE724" s="23"/>
      <c r="BF724" s="23"/>
      <c r="BG724" s="23"/>
      <c r="BH724" s="23"/>
      <c r="BI724" s="23"/>
      <c r="BJ724" s="23"/>
      <c r="BK724" s="23"/>
      <c r="BL724" s="23"/>
    </row>
    <row r="725" ht="15.75" customHeight="1">
      <c r="A725" s="51"/>
      <c r="B725" s="23"/>
      <c r="C725" s="52"/>
      <c r="D725" s="53"/>
      <c r="E725" s="54"/>
      <c r="F725" s="53"/>
      <c r="G725" s="149"/>
      <c r="H725" s="53"/>
      <c r="I725" s="114"/>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c r="AL725" s="23"/>
      <c r="AM725" s="23"/>
      <c r="AN725" s="23"/>
      <c r="AO725" s="23"/>
      <c r="AP725" s="23"/>
      <c r="AQ725" s="23"/>
      <c r="AR725" s="23"/>
      <c r="AS725" s="23"/>
      <c r="AT725" s="23"/>
      <c r="AU725" s="23"/>
      <c r="AV725" s="23"/>
      <c r="AW725" s="23"/>
      <c r="AX725" s="23"/>
      <c r="AY725" s="23"/>
      <c r="AZ725" s="23"/>
      <c r="BA725" s="23"/>
      <c r="BB725" s="23"/>
      <c r="BC725" s="23"/>
      <c r="BD725" s="23"/>
      <c r="BE725" s="23"/>
      <c r="BF725" s="23"/>
      <c r="BG725" s="23"/>
      <c r="BH725" s="23"/>
      <c r="BI725" s="23"/>
      <c r="BJ725" s="23"/>
      <c r="BK725" s="23"/>
      <c r="BL725" s="23"/>
    </row>
    <row r="726" ht="15.75" customHeight="1">
      <c r="A726" s="51"/>
      <c r="B726" s="23"/>
      <c r="C726" s="52"/>
      <c r="D726" s="53"/>
      <c r="E726" s="54"/>
      <c r="F726" s="53"/>
      <c r="G726" s="149"/>
      <c r="H726" s="53"/>
      <c r="I726" s="114"/>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c r="AL726" s="23"/>
      <c r="AM726" s="23"/>
      <c r="AN726" s="23"/>
      <c r="AO726" s="23"/>
      <c r="AP726" s="23"/>
      <c r="AQ726" s="23"/>
      <c r="AR726" s="23"/>
      <c r="AS726" s="23"/>
      <c r="AT726" s="23"/>
      <c r="AU726" s="23"/>
      <c r="AV726" s="23"/>
      <c r="AW726" s="23"/>
      <c r="AX726" s="23"/>
      <c r="AY726" s="23"/>
      <c r="AZ726" s="23"/>
      <c r="BA726" s="23"/>
      <c r="BB726" s="23"/>
      <c r="BC726" s="23"/>
      <c r="BD726" s="23"/>
      <c r="BE726" s="23"/>
      <c r="BF726" s="23"/>
      <c r="BG726" s="23"/>
      <c r="BH726" s="23"/>
      <c r="BI726" s="23"/>
      <c r="BJ726" s="23"/>
      <c r="BK726" s="23"/>
      <c r="BL726" s="23"/>
    </row>
    <row r="727" ht="15.75" customHeight="1">
      <c r="A727" s="51"/>
      <c r="B727" s="23"/>
      <c r="C727" s="52"/>
      <c r="D727" s="53"/>
      <c r="E727" s="54"/>
      <c r="F727" s="53"/>
      <c r="G727" s="149"/>
      <c r="H727" s="53"/>
      <c r="I727" s="114"/>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c r="AL727" s="23"/>
      <c r="AM727" s="23"/>
      <c r="AN727" s="23"/>
      <c r="AO727" s="23"/>
      <c r="AP727" s="23"/>
      <c r="AQ727" s="23"/>
      <c r="AR727" s="23"/>
      <c r="AS727" s="23"/>
      <c r="AT727" s="23"/>
      <c r="AU727" s="23"/>
      <c r="AV727" s="23"/>
      <c r="AW727" s="23"/>
      <c r="AX727" s="23"/>
      <c r="AY727" s="23"/>
      <c r="AZ727" s="23"/>
      <c r="BA727" s="23"/>
      <c r="BB727" s="23"/>
      <c r="BC727" s="23"/>
      <c r="BD727" s="23"/>
      <c r="BE727" s="23"/>
      <c r="BF727" s="23"/>
      <c r="BG727" s="23"/>
      <c r="BH727" s="23"/>
      <c r="BI727" s="23"/>
      <c r="BJ727" s="23"/>
      <c r="BK727" s="23"/>
      <c r="BL727" s="23"/>
    </row>
    <row r="728" ht="15.75" customHeight="1">
      <c r="A728" s="51"/>
      <c r="B728" s="23"/>
      <c r="C728" s="52"/>
      <c r="D728" s="53"/>
      <c r="E728" s="54"/>
      <c r="F728" s="53"/>
      <c r="G728" s="149"/>
      <c r="H728" s="53"/>
      <c r="I728" s="114"/>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c r="AL728" s="23"/>
      <c r="AM728" s="23"/>
      <c r="AN728" s="23"/>
      <c r="AO728" s="23"/>
      <c r="AP728" s="23"/>
      <c r="AQ728" s="23"/>
      <c r="AR728" s="23"/>
      <c r="AS728" s="23"/>
      <c r="AT728" s="23"/>
      <c r="AU728" s="23"/>
      <c r="AV728" s="23"/>
      <c r="AW728" s="23"/>
      <c r="AX728" s="23"/>
      <c r="AY728" s="23"/>
      <c r="AZ728" s="23"/>
      <c r="BA728" s="23"/>
      <c r="BB728" s="23"/>
      <c r="BC728" s="23"/>
      <c r="BD728" s="23"/>
      <c r="BE728" s="23"/>
      <c r="BF728" s="23"/>
      <c r="BG728" s="23"/>
      <c r="BH728" s="23"/>
      <c r="BI728" s="23"/>
      <c r="BJ728" s="23"/>
      <c r="BK728" s="23"/>
      <c r="BL728" s="23"/>
    </row>
    <row r="729" ht="15.75" customHeight="1">
      <c r="A729" s="51"/>
      <c r="B729" s="23"/>
      <c r="C729" s="52"/>
      <c r="D729" s="53"/>
      <c r="E729" s="54"/>
      <c r="F729" s="53"/>
      <c r="G729" s="149"/>
      <c r="H729" s="53"/>
      <c r="I729" s="114"/>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c r="AL729" s="23"/>
      <c r="AM729" s="23"/>
      <c r="AN729" s="23"/>
      <c r="AO729" s="23"/>
      <c r="AP729" s="23"/>
      <c r="AQ729" s="23"/>
      <c r="AR729" s="23"/>
      <c r="AS729" s="23"/>
      <c r="AT729" s="23"/>
      <c r="AU729" s="23"/>
      <c r="AV729" s="23"/>
      <c r="AW729" s="23"/>
      <c r="AX729" s="23"/>
      <c r="AY729" s="23"/>
      <c r="AZ729" s="23"/>
      <c r="BA729" s="23"/>
      <c r="BB729" s="23"/>
      <c r="BC729" s="23"/>
      <c r="BD729" s="23"/>
      <c r="BE729" s="23"/>
      <c r="BF729" s="23"/>
      <c r="BG729" s="23"/>
      <c r="BH729" s="23"/>
      <c r="BI729" s="23"/>
      <c r="BJ729" s="23"/>
      <c r="BK729" s="23"/>
      <c r="BL729" s="23"/>
    </row>
    <row r="730" ht="15.75" customHeight="1">
      <c r="A730" s="51"/>
      <c r="B730" s="23"/>
      <c r="C730" s="52"/>
      <c r="D730" s="53"/>
      <c r="E730" s="54"/>
      <c r="F730" s="53"/>
      <c r="G730" s="149"/>
      <c r="H730" s="53"/>
      <c r="I730" s="114"/>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c r="AL730" s="23"/>
      <c r="AM730" s="23"/>
      <c r="AN730" s="23"/>
      <c r="AO730" s="23"/>
      <c r="AP730" s="23"/>
      <c r="AQ730" s="23"/>
      <c r="AR730" s="23"/>
      <c r="AS730" s="23"/>
      <c r="AT730" s="23"/>
      <c r="AU730" s="23"/>
      <c r="AV730" s="23"/>
      <c r="AW730" s="23"/>
      <c r="AX730" s="23"/>
      <c r="AY730" s="23"/>
      <c r="AZ730" s="23"/>
      <c r="BA730" s="23"/>
      <c r="BB730" s="23"/>
      <c r="BC730" s="23"/>
      <c r="BD730" s="23"/>
      <c r="BE730" s="23"/>
      <c r="BF730" s="23"/>
      <c r="BG730" s="23"/>
      <c r="BH730" s="23"/>
      <c r="BI730" s="23"/>
      <c r="BJ730" s="23"/>
      <c r="BK730" s="23"/>
      <c r="BL730" s="23"/>
    </row>
    <row r="731" ht="15.75" customHeight="1">
      <c r="A731" s="51"/>
      <c r="B731" s="23"/>
      <c r="C731" s="52"/>
      <c r="D731" s="53"/>
      <c r="E731" s="54"/>
      <c r="F731" s="53"/>
      <c r="G731" s="149"/>
      <c r="H731" s="53"/>
      <c r="I731" s="114"/>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3"/>
      <c r="AY731" s="23"/>
      <c r="AZ731" s="23"/>
      <c r="BA731" s="23"/>
      <c r="BB731" s="23"/>
      <c r="BC731" s="23"/>
      <c r="BD731" s="23"/>
      <c r="BE731" s="23"/>
      <c r="BF731" s="23"/>
      <c r="BG731" s="23"/>
      <c r="BH731" s="23"/>
      <c r="BI731" s="23"/>
      <c r="BJ731" s="23"/>
      <c r="BK731" s="23"/>
      <c r="BL731" s="23"/>
    </row>
    <row r="732" ht="15.75" customHeight="1">
      <c r="A732" s="51"/>
      <c r="B732" s="23"/>
      <c r="C732" s="52"/>
      <c r="D732" s="53"/>
      <c r="E732" s="54"/>
      <c r="F732" s="53"/>
      <c r="G732" s="149"/>
      <c r="H732" s="53"/>
      <c r="I732" s="114"/>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c r="AL732" s="23"/>
      <c r="AM732" s="23"/>
      <c r="AN732" s="23"/>
      <c r="AO732" s="23"/>
      <c r="AP732" s="23"/>
      <c r="AQ732" s="23"/>
      <c r="AR732" s="23"/>
      <c r="AS732" s="23"/>
      <c r="AT732" s="23"/>
      <c r="AU732" s="23"/>
      <c r="AV732" s="23"/>
      <c r="AW732" s="23"/>
      <c r="AX732" s="23"/>
      <c r="AY732" s="23"/>
      <c r="AZ732" s="23"/>
      <c r="BA732" s="23"/>
      <c r="BB732" s="23"/>
      <c r="BC732" s="23"/>
      <c r="BD732" s="23"/>
      <c r="BE732" s="23"/>
      <c r="BF732" s="23"/>
      <c r="BG732" s="23"/>
      <c r="BH732" s="23"/>
      <c r="BI732" s="23"/>
      <c r="BJ732" s="23"/>
      <c r="BK732" s="23"/>
      <c r="BL732" s="23"/>
    </row>
    <row r="733" ht="15.75" customHeight="1">
      <c r="A733" s="51"/>
      <c r="B733" s="23"/>
      <c r="C733" s="52"/>
      <c r="D733" s="53"/>
      <c r="E733" s="54"/>
      <c r="F733" s="53"/>
      <c r="G733" s="149"/>
      <c r="H733" s="53"/>
      <c r="I733" s="114"/>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c r="AL733" s="23"/>
      <c r="AM733" s="23"/>
      <c r="AN733" s="23"/>
      <c r="AO733" s="23"/>
      <c r="AP733" s="23"/>
      <c r="AQ733" s="23"/>
      <c r="AR733" s="23"/>
      <c r="AS733" s="23"/>
      <c r="AT733" s="23"/>
      <c r="AU733" s="23"/>
      <c r="AV733" s="23"/>
      <c r="AW733" s="23"/>
      <c r="AX733" s="23"/>
      <c r="AY733" s="23"/>
      <c r="AZ733" s="23"/>
      <c r="BA733" s="23"/>
      <c r="BB733" s="23"/>
      <c r="BC733" s="23"/>
      <c r="BD733" s="23"/>
      <c r="BE733" s="23"/>
      <c r="BF733" s="23"/>
      <c r="BG733" s="23"/>
      <c r="BH733" s="23"/>
      <c r="BI733" s="23"/>
      <c r="BJ733" s="23"/>
      <c r="BK733" s="23"/>
      <c r="BL733" s="23"/>
    </row>
    <row r="734" ht="15.75" customHeight="1">
      <c r="A734" s="51"/>
      <c r="B734" s="23"/>
      <c r="C734" s="52"/>
      <c r="D734" s="53"/>
      <c r="E734" s="54"/>
      <c r="F734" s="53"/>
      <c r="G734" s="149"/>
      <c r="H734" s="53"/>
      <c r="I734" s="114"/>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c r="AL734" s="23"/>
      <c r="AM734" s="23"/>
      <c r="AN734" s="23"/>
      <c r="AO734" s="23"/>
      <c r="AP734" s="23"/>
      <c r="AQ734" s="23"/>
      <c r="AR734" s="23"/>
      <c r="AS734" s="23"/>
      <c r="AT734" s="23"/>
      <c r="AU734" s="23"/>
      <c r="AV734" s="23"/>
      <c r="AW734" s="23"/>
      <c r="AX734" s="23"/>
      <c r="AY734" s="23"/>
      <c r="AZ734" s="23"/>
      <c r="BA734" s="23"/>
      <c r="BB734" s="23"/>
      <c r="BC734" s="23"/>
      <c r="BD734" s="23"/>
      <c r="BE734" s="23"/>
      <c r="BF734" s="23"/>
      <c r="BG734" s="23"/>
      <c r="BH734" s="23"/>
      <c r="BI734" s="23"/>
      <c r="BJ734" s="23"/>
      <c r="BK734" s="23"/>
      <c r="BL734" s="23"/>
    </row>
    <row r="735" ht="15.75" customHeight="1">
      <c r="A735" s="51"/>
      <c r="B735" s="23"/>
      <c r="C735" s="52"/>
      <c r="D735" s="53"/>
      <c r="E735" s="54"/>
      <c r="F735" s="53"/>
      <c r="G735" s="149"/>
      <c r="H735" s="53"/>
      <c r="I735" s="114"/>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c r="AL735" s="23"/>
      <c r="AM735" s="23"/>
      <c r="AN735" s="23"/>
      <c r="AO735" s="23"/>
      <c r="AP735" s="23"/>
      <c r="AQ735" s="23"/>
      <c r="AR735" s="23"/>
      <c r="AS735" s="23"/>
      <c r="AT735" s="23"/>
      <c r="AU735" s="23"/>
      <c r="AV735" s="23"/>
      <c r="AW735" s="23"/>
      <c r="AX735" s="23"/>
      <c r="AY735" s="23"/>
      <c r="AZ735" s="23"/>
      <c r="BA735" s="23"/>
      <c r="BB735" s="23"/>
      <c r="BC735" s="23"/>
      <c r="BD735" s="23"/>
      <c r="BE735" s="23"/>
      <c r="BF735" s="23"/>
      <c r="BG735" s="23"/>
      <c r="BH735" s="23"/>
      <c r="BI735" s="23"/>
      <c r="BJ735" s="23"/>
      <c r="BK735" s="23"/>
      <c r="BL735" s="23"/>
    </row>
    <row r="736" ht="15.75" customHeight="1">
      <c r="A736" s="51"/>
      <c r="B736" s="23"/>
      <c r="C736" s="52"/>
      <c r="D736" s="53"/>
      <c r="E736" s="54"/>
      <c r="F736" s="53"/>
      <c r="G736" s="149"/>
      <c r="H736" s="53"/>
      <c r="I736" s="114"/>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c r="AL736" s="23"/>
      <c r="AM736" s="23"/>
      <c r="AN736" s="23"/>
      <c r="AO736" s="23"/>
      <c r="AP736" s="23"/>
      <c r="AQ736" s="23"/>
      <c r="AR736" s="23"/>
      <c r="AS736" s="23"/>
      <c r="AT736" s="23"/>
      <c r="AU736" s="23"/>
      <c r="AV736" s="23"/>
      <c r="AW736" s="23"/>
      <c r="AX736" s="23"/>
      <c r="AY736" s="23"/>
      <c r="AZ736" s="23"/>
      <c r="BA736" s="23"/>
      <c r="BB736" s="23"/>
      <c r="BC736" s="23"/>
      <c r="BD736" s="23"/>
      <c r="BE736" s="23"/>
      <c r="BF736" s="23"/>
      <c r="BG736" s="23"/>
      <c r="BH736" s="23"/>
      <c r="BI736" s="23"/>
      <c r="BJ736" s="23"/>
      <c r="BK736" s="23"/>
      <c r="BL736" s="23"/>
    </row>
    <row r="737" ht="15.75" customHeight="1">
      <c r="A737" s="51"/>
      <c r="B737" s="23"/>
      <c r="C737" s="52"/>
      <c r="D737" s="53"/>
      <c r="E737" s="54"/>
      <c r="F737" s="53"/>
      <c r="G737" s="149"/>
      <c r="H737" s="53"/>
      <c r="I737" s="114"/>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c r="AL737" s="23"/>
      <c r="AM737" s="23"/>
      <c r="AN737" s="23"/>
      <c r="AO737" s="23"/>
      <c r="AP737" s="23"/>
      <c r="AQ737" s="23"/>
      <c r="AR737" s="23"/>
      <c r="AS737" s="23"/>
      <c r="AT737" s="23"/>
      <c r="AU737" s="23"/>
      <c r="AV737" s="23"/>
      <c r="AW737" s="23"/>
      <c r="AX737" s="23"/>
      <c r="AY737" s="23"/>
      <c r="AZ737" s="23"/>
      <c r="BA737" s="23"/>
      <c r="BB737" s="23"/>
      <c r="BC737" s="23"/>
      <c r="BD737" s="23"/>
      <c r="BE737" s="23"/>
      <c r="BF737" s="23"/>
      <c r="BG737" s="23"/>
      <c r="BH737" s="23"/>
      <c r="BI737" s="23"/>
      <c r="BJ737" s="23"/>
      <c r="BK737" s="23"/>
      <c r="BL737" s="23"/>
    </row>
    <row r="738" ht="15.75" customHeight="1">
      <c r="A738" s="51"/>
      <c r="B738" s="23"/>
      <c r="C738" s="52"/>
      <c r="D738" s="53"/>
      <c r="E738" s="54"/>
      <c r="F738" s="53"/>
      <c r="G738" s="149"/>
      <c r="H738" s="53"/>
      <c r="I738" s="114"/>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c r="AL738" s="23"/>
      <c r="AM738" s="23"/>
      <c r="AN738" s="23"/>
      <c r="AO738" s="23"/>
      <c r="AP738" s="23"/>
      <c r="AQ738" s="23"/>
      <c r="AR738" s="23"/>
      <c r="AS738" s="23"/>
      <c r="AT738" s="23"/>
      <c r="AU738" s="23"/>
      <c r="AV738" s="23"/>
      <c r="AW738" s="23"/>
      <c r="AX738" s="23"/>
      <c r="AY738" s="23"/>
      <c r="AZ738" s="23"/>
      <c r="BA738" s="23"/>
      <c r="BB738" s="23"/>
      <c r="BC738" s="23"/>
      <c r="BD738" s="23"/>
      <c r="BE738" s="23"/>
      <c r="BF738" s="23"/>
      <c r="BG738" s="23"/>
      <c r="BH738" s="23"/>
      <c r="BI738" s="23"/>
      <c r="BJ738" s="23"/>
      <c r="BK738" s="23"/>
      <c r="BL738" s="23"/>
    </row>
    <row r="739" ht="15.75" customHeight="1">
      <c r="A739" s="51"/>
      <c r="B739" s="23"/>
      <c r="C739" s="52"/>
      <c r="D739" s="53"/>
      <c r="E739" s="54"/>
      <c r="F739" s="53"/>
      <c r="G739" s="149"/>
      <c r="H739" s="53"/>
      <c r="I739" s="114"/>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c r="AL739" s="23"/>
      <c r="AM739" s="23"/>
      <c r="AN739" s="23"/>
      <c r="AO739" s="23"/>
      <c r="AP739" s="23"/>
      <c r="AQ739" s="23"/>
      <c r="AR739" s="23"/>
      <c r="AS739" s="23"/>
      <c r="AT739" s="23"/>
      <c r="AU739" s="23"/>
      <c r="AV739" s="23"/>
      <c r="AW739" s="23"/>
      <c r="AX739" s="23"/>
      <c r="AY739" s="23"/>
      <c r="AZ739" s="23"/>
      <c r="BA739" s="23"/>
      <c r="BB739" s="23"/>
      <c r="BC739" s="23"/>
      <c r="BD739" s="23"/>
      <c r="BE739" s="23"/>
      <c r="BF739" s="23"/>
      <c r="BG739" s="23"/>
      <c r="BH739" s="23"/>
      <c r="BI739" s="23"/>
      <c r="BJ739" s="23"/>
      <c r="BK739" s="23"/>
      <c r="BL739" s="23"/>
    </row>
    <row r="740" ht="15.75" customHeight="1">
      <c r="A740" s="51"/>
      <c r="B740" s="23"/>
      <c r="C740" s="52"/>
      <c r="D740" s="53"/>
      <c r="E740" s="54"/>
      <c r="F740" s="53"/>
      <c r="G740" s="149"/>
      <c r="H740" s="53"/>
      <c r="I740" s="114"/>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c r="AL740" s="23"/>
      <c r="AM740" s="23"/>
      <c r="AN740" s="23"/>
      <c r="AO740" s="23"/>
      <c r="AP740" s="23"/>
      <c r="AQ740" s="23"/>
      <c r="AR740" s="23"/>
      <c r="AS740" s="23"/>
      <c r="AT740" s="23"/>
      <c r="AU740" s="23"/>
      <c r="AV740" s="23"/>
      <c r="AW740" s="23"/>
      <c r="AX740" s="23"/>
      <c r="AY740" s="23"/>
      <c r="AZ740" s="23"/>
      <c r="BA740" s="23"/>
      <c r="BB740" s="23"/>
      <c r="BC740" s="23"/>
      <c r="BD740" s="23"/>
      <c r="BE740" s="23"/>
      <c r="BF740" s="23"/>
      <c r="BG740" s="23"/>
      <c r="BH740" s="23"/>
      <c r="BI740" s="23"/>
      <c r="BJ740" s="23"/>
      <c r="BK740" s="23"/>
      <c r="BL740" s="23"/>
    </row>
    <row r="741" ht="15.75" customHeight="1">
      <c r="A741" s="51"/>
      <c r="B741" s="23"/>
      <c r="C741" s="52"/>
      <c r="D741" s="53"/>
      <c r="E741" s="54"/>
      <c r="F741" s="53"/>
      <c r="G741" s="149"/>
      <c r="H741" s="53"/>
      <c r="I741" s="114"/>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c r="AL741" s="23"/>
      <c r="AM741" s="23"/>
      <c r="AN741" s="23"/>
      <c r="AO741" s="23"/>
      <c r="AP741" s="23"/>
      <c r="AQ741" s="23"/>
      <c r="AR741" s="23"/>
      <c r="AS741" s="23"/>
      <c r="AT741" s="23"/>
      <c r="AU741" s="23"/>
      <c r="AV741" s="23"/>
      <c r="AW741" s="23"/>
      <c r="AX741" s="23"/>
      <c r="AY741" s="23"/>
      <c r="AZ741" s="23"/>
      <c r="BA741" s="23"/>
      <c r="BB741" s="23"/>
      <c r="BC741" s="23"/>
      <c r="BD741" s="23"/>
      <c r="BE741" s="23"/>
      <c r="BF741" s="23"/>
      <c r="BG741" s="23"/>
      <c r="BH741" s="23"/>
      <c r="BI741" s="23"/>
      <c r="BJ741" s="23"/>
      <c r="BK741" s="23"/>
      <c r="BL741" s="23"/>
    </row>
    <row r="742" ht="15.75" customHeight="1">
      <c r="A742" s="51"/>
      <c r="B742" s="23"/>
      <c r="C742" s="52"/>
      <c r="D742" s="53"/>
      <c r="E742" s="54"/>
      <c r="F742" s="53"/>
      <c r="G742" s="149"/>
      <c r="H742" s="53"/>
      <c r="I742" s="114"/>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c r="AL742" s="23"/>
      <c r="AM742" s="23"/>
      <c r="AN742" s="23"/>
      <c r="AO742" s="23"/>
      <c r="AP742" s="23"/>
      <c r="AQ742" s="23"/>
      <c r="AR742" s="23"/>
      <c r="AS742" s="23"/>
      <c r="AT742" s="23"/>
      <c r="AU742" s="23"/>
      <c r="AV742" s="23"/>
      <c r="AW742" s="23"/>
      <c r="AX742" s="23"/>
      <c r="AY742" s="23"/>
      <c r="AZ742" s="23"/>
      <c r="BA742" s="23"/>
      <c r="BB742" s="23"/>
      <c r="BC742" s="23"/>
      <c r="BD742" s="23"/>
      <c r="BE742" s="23"/>
      <c r="BF742" s="23"/>
      <c r="BG742" s="23"/>
      <c r="BH742" s="23"/>
      <c r="BI742" s="23"/>
      <c r="BJ742" s="23"/>
      <c r="BK742" s="23"/>
      <c r="BL742" s="23"/>
    </row>
    <row r="743" ht="15.75" customHeight="1">
      <c r="A743" s="51"/>
      <c r="B743" s="23"/>
      <c r="C743" s="52"/>
      <c r="D743" s="53"/>
      <c r="E743" s="54"/>
      <c r="F743" s="53"/>
      <c r="G743" s="149"/>
      <c r="H743" s="53"/>
      <c r="I743" s="114"/>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c r="AL743" s="23"/>
      <c r="AM743" s="23"/>
      <c r="AN743" s="23"/>
      <c r="AO743" s="23"/>
      <c r="AP743" s="23"/>
      <c r="AQ743" s="23"/>
      <c r="AR743" s="23"/>
      <c r="AS743" s="23"/>
      <c r="AT743" s="23"/>
      <c r="AU743" s="23"/>
      <c r="AV743" s="23"/>
      <c r="AW743" s="23"/>
      <c r="AX743" s="23"/>
      <c r="AY743" s="23"/>
      <c r="AZ743" s="23"/>
      <c r="BA743" s="23"/>
      <c r="BB743" s="23"/>
      <c r="BC743" s="23"/>
      <c r="BD743" s="23"/>
      <c r="BE743" s="23"/>
      <c r="BF743" s="23"/>
      <c r="BG743" s="23"/>
      <c r="BH743" s="23"/>
      <c r="BI743" s="23"/>
      <c r="BJ743" s="23"/>
      <c r="BK743" s="23"/>
      <c r="BL743" s="23"/>
    </row>
    <row r="744" ht="15.75" customHeight="1">
      <c r="A744" s="51"/>
      <c r="B744" s="23"/>
      <c r="C744" s="52"/>
      <c r="D744" s="53"/>
      <c r="E744" s="54"/>
      <c r="F744" s="53"/>
      <c r="G744" s="149"/>
      <c r="H744" s="53"/>
      <c r="I744" s="114"/>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c r="AL744" s="23"/>
      <c r="AM744" s="23"/>
      <c r="AN744" s="23"/>
      <c r="AO744" s="23"/>
      <c r="AP744" s="23"/>
      <c r="AQ744" s="23"/>
      <c r="AR744" s="23"/>
      <c r="AS744" s="23"/>
      <c r="AT744" s="23"/>
      <c r="AU744" s="23"/>
      <c r="AV744" s="23"/>
      <c r="AW744" s="23"/>
      <c r="AX744" s="23"/>
      <c r="AY744" s="23"/>
      <c r="AZ744" s="23"/>
      <c r="BA744" s="23"/>
      <c r="BB744" s="23"/>
      <c r="BC744" s="23"/>
      <c r="BD744" s="23"/>
      <c r="BE744" s="23"/>
      <c r="BF744" s="23"/>
      <c r="BG744" s="23"/>
      <c r="BH744" s="23"/>
      <c r="BI744" s="23"/>
      <c r="BJ744" s="23"/>
      <c r="BK744" s="23"/>
      <c r="BL744" s="23"/>
    </row>
    <row r="745" ht="15.75" customHeight="1">
      <c r="A745" s="51"/>
      <c r="B745" s="23"/>
      <c r="C745" s="52"/>
      <c r="D745" s="53"/>
      <c r="E745" s="54"/>
      <c r="F745" s="53"/>
      <c r="G745" s="149"/>
      <c r="H745" s="53"/>
      <c r="I745" s="114"/>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c r="AL745" s="23"/>
      <c r="AM745" s="23"/>
      <c r="AN745" s="23"/>
      <c r="AO745" s="23"/>
      <c r="AP745" s="23"/>
      <c r="AQ745" s="23"/>
      <c r="AR745" s="23"/>
      <c r="AS745" s="23"/>
      <c r="AT745" s="23"/>
      <c r="AU745" s="23"/>
      <c r="AV745" s="23"/>
      <c r="AW745" s="23"/>
      <c r="AX745" s="23"/>
      <c r="AY745" s="23"/>
      <c r="AZ745" s="23"/>
      <c r="BA745" s="23"/>
      <c r="BB745" s="23"/>
      <c r="BC745" s="23"/>
      <c r="BD745" s="23"/>
      <c r="BE745" s="23"/>
      <c r="BF745" s="23"/>
      <c r="BG745" s="23"/>
      <c r="BH745" s="23"/>
      <c r="BI745" s="23"/>
      <c r="BJ745" s="23"/>
      <c r="BK745" s="23"/>
      <c r="BL745" s="23"/>
    </row>
    <row r="746" ht="15.75" customHeight="1">
      <c r="A746" s="51"/>
      <c r="B746" s="23"/>
      <c r="C746" s="52"/>
      <c r="D746" s="53"/>
      <c r="E746" s="54"/>
      <c r="F746" s="53"/>
      <c r="G746" s="149"/>
      <c r="H746" s="53"/>
      <c r="I746" s="114"/>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c r="AL746" s="23"/>
      <c r="AM746" s="23"/>
      <c r="AN746" s="23"/>
      <c r="AO746" s="23"/>
      <c r="AP746" s="23"/>
      <c r="AQ746" s="23"/>
      <c r="AR746" s="23"/>
      <c r="AS746" s="23"/>
      <c r="AT746" s="23"/>
      <c r="AU746" s="23"/>
      <c r="AV746" s="23"/>
      <c r="AW746" s="23"/>
      <c r="AX746" s="23"/>
      <c r="AY746" s="23"/>
      <c r="AZ746" s="23"/>
      <c r="BA746" s="23"/>
      <c r="BB746" s="23"/>
      <c r="BC746" s="23"/>
      <c r="BD746" s="23"/>
      <c r="BE746" s="23"/>
      <c r="BF746" s="23"/>
      <c r="BG746" s="23"/>
      <c r="BH746" s="23"/>
      <c r="BI746" s="23"/>
      <c r="BJ746" s="23"/>
      <c r="BK746" s="23"/>
      <c r="BL746" s="23"/>
    </row>
    <row r="747" ht="15.75" customHeight="1">
      <c r="A747" s="51"/>
      <c r="B747" s="23"/>
      <c r="C747" s="52"/>
      <c r="D747" s="53"/>
      <c r="E747" s="54"/>
      <c r="F747" s="53"/>
      <c r="G747" s="149"/>
      <c r="H747" s="53"/>
      <c r="I747" s="114"/>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c r="AL747" s="23"/>
      <c r="AM747" s="23"/>
      <c r="AN747" s="23"/>
      <c r="AO747" s="23"/>
      <c r="AP747" s="23"/>
      <c r="AQ747" s="23"/>
      <c r="AR747" s="23"/>
      <c r="AS747" s="23"/>
      <c r="AT747" s="23"/>
      <c r="AU747" s="23"/>
      <c r="AV747" s="23"/>
      <c r="AW747" s="23"/>
      <c r="AX747" s="23"/>
      <c r="AY747" s="23"/>
      <c r="AZ747" s="23"/>
      <c r="BA747" s="23"/>
      <c r="BB747" s="23"/>
      <c r="BC747" s="23"/>
      <c r="BD747" s="23"/>
      <c r="BE747" s="23"/>
      <c r="BF747" s="23"/>
      <c r="BG747" s="23"/>
      <c r="BH747" s="23"/>
      <c r="BI747" s="23"/>
      <c r="BJ747" s="23"/>
      <c r="BK747" s="23"/>
      <c r="BL747" s="23"/>
    </row>
    <row r="748" ht="15.75" customHeight="1">
      <c r="A748" s="51"/>
      <c r="B748" s="23"/>
      <c r="C748" s="52"/>
      <c r="D748" s="53"/>
      <c r="E748" s="54"/>
      <c r="F748" s="53"/>
      <c r="G748" s="149"/>
      <c r="H748" s="53"/>
      <c r="I748" s="114"/>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c r="AL748" s="23"/>
      <c r="AM748" s="23"/>
      <c r="AN748" s="23"/>
      <c r="AO748" s="23"/>
      <c r="AP748" s="23"/>
      <c r="AQ748" s="23"/>
      <c r="AR748" s="23"/>
      <c r="AS748" s="23"/>
      <c r="AT748" s="23"/>
      <c r="AU748" s="23"/>
      <c r="AV748" s="23"/>
      <c r="AW748" s="23"/>
      <c r="AX748" s="23"/>
      <c r="AY748" s="23"/>
      <c r="AZ748" s="23"/>
      <c r="BA748" s="23"/>
      <c r="BB748" s="23"/>
      <c r="BC748" s="23"/>
      <c r="BD748" s="23"/>
      <c r="BE748" s="23"/>
      <c r="BF748" s="23"/>
      <c r="BG748" s="23"/>
      <c r="BH748" s="23"/>
      <c r="BI748" s="23"/>
      <c r="BJ748" s="23"/>
      <c r="BK748" s="23"/>
      <c r="BL748" s="23"/>
    </row>
    <row r="749" ht="15.75" customHeight="1">
      <c r="A749" s="51"/>
      <c r="B749" s="23"/>
      <c r="C749" s="52"/>
      <c r="D749" s="53"/>
      <c r="E749" s="54"/>
      <c r="F749" s="53"/>
      <c r="G749" s="149"/>
      <c r="H749" s="53"/>
      <c r="I749" s="114"/>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3"/>
      <c r="BD749" s="23"/>
      <c r="BE749" s="23"/>
      <c r="BF749" s="23"/>
      <c r="BG749" s="23"/>
      <c r="BH749" s="23"/>
      <c r="BI749" s="23"/>
      <c r="BJ749" s="23"/>
      <c r="BK749" s="23"/>
      <c r="BL749" s="23"/>
    </row>
    <row r="750" ht="15.75" customHeight="1">
      <c r="A750" s="51"/>
      <c r="B750" s="23"/>
      <c r="C750" s="52"/>
      <c r="D750" s="53"/>
      <c r="E750" s="54"/>
      <c r="F750" s="53"/>
      <c r="G750" s="149"/>
      <c r="H750" s="53"/>
      <c r="I750" s="114"/>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c r="AL750" s="23"/>
      <c r="AM750" s="23"/>
      <c r="AN750" s="23"/>
      <c r="AO750" s="23"/>
      <c r="AP750" s="23"/>
      <c r="AQ750" s="23"/>
      <c r="AR750" s="23"/>
      <c r="AS750" s="23"/>
      <c r="AT750" s="23"/>
      <c r="AU750" s="23"/>
      <c r="AV750" s="23"/>
      <c r="AW750" s="23"/>
      <c r="AX750" s="23"/>
      <c r="AY750" s="23"/>
      <c r="AZ750" s="23"/>
      <c r="BA750" s="23"/>
      <c r="BB750" s="23"/>
      <c r="BC750" s="23"/>
      <c r="BD750" s="23"/>
      <c r="BE750" s="23"/>
      <c r="BF750" s="23"/>
      <c r="BG750" s="23"/>
      <c r="BH750" s="23"/>
      <c r="BI750" s="23"/>
      <c r="BJ750" s="23"/>
      <c r="BK750" s="23"/>
      <c r="BL750" s="23"/>
    </row>
    <row r="751" ht="15.75" customHeight="1">
      <c r="A751" s="51"/>
      <c r="B751" s="23"/>
      <c r="C751" s="52"/>
      <c r="D751" s="53"/>
      <c r="E751" s="54"/>
      <c r="F751" s="53"/>
      <c r="G751" s="149"/>
      <c r="H751" s="53"/>
      <c r="I751" s="114"/>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c r="AL751" s="23"/>
      <c r="AM751" s="23"/>
      <c r="AN751" s="23"/>
      <c r="AO751" s="23"/>
      <c r="AP751" s="23"/>
      <c r="AQ751" s="23"/>
      <c r="AR751" s="23"/>
      <c r="AS751" s="23"/>
      <c r="AT751" s="23"/>
      <c r="AU751" s="23"/>
      <c r="AV751" s="23"/>
      <c r="AW751" s="23"/>
      <c r="AX751" s="23"/>
      <c r="AY751" s="23"/>
      <c r="AZ751" s="23"/>
      <c r="BA751" s="23"/>
      <c r="BB751" s="23"/>
      <c r="BC751" s="23"/>
      <c r="BD751" s="23"/>
      <c r="BE751" s="23"/>
      <c r="BF751" s="23"/>
      <c r="BG751" s="23"/>
      <c r="BH751" s="23"/>
      <c r="BI751" s="23"/>
      <c r="BJ751" s="23"/>
      <c r="BK751" s="23"/>
      <c r="BL751" s="23"/>
    </row>
    <row r="752" ht="15.75" customHeight="1">
      <c r="A752" s="51"/>
      <c r="B752" s="23"/>
      <c r="C752" s="52"/>
      <c r="D752" s="53"/>
      <c r="E752" s="54"/>
      <c r="F752" s="53"/>
      <c r="G752" s="149"/>
      <c r="H752" s="53"/>
      <c r="I752" s="114"/>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c r="AL752" s="23"/>
      <c r="AM752" s="23"/>
      <c r="AN752" s="23"/>
      <c r="AO752" s="23"/>
      <c r="AP752" s="23"/>
      <c r="AQ752" s="23"/>
      <c r="AR752" s="23"/>
      <c r="AS752" s="23"/>
      <c r="AT752" s="23"/>
      <c r="AU752" s="23"/>
      <c r="AV752" s="23"/>
      <c r="AW752" s="23"/>
      <c r="AX752" s="23"/>
      <c r="AY752" s="23"/>
      <c r="AZ752" s="23"/>
      <c r="BA752" s="23"/>
      <c r="BB752" s="23"/>
      <c r="BC752" s="23"/>
      <c r="BD752" s="23"/>
      <c r="BE752" s="23"/>
      <c r="BF752" s="23"/>
      <c r="BG752" s="23"/>
      <c r="BH752" s="23"/>
      <c r="BI752" s="23"/>
      <c r="BJ752" s="23"/>
      <c r="BK752" s="23"/>
      <c r="BL752" s="23"/>
    </row>
    <row r="753" ht="15.75" customHeight="1">
      <c r="A753" s="51"/>
      <c r="B753" s="23"/>
      <c r="C753" s="52"/>
      <c r="D753" s="53"/>
      <c r="E753" s="54"/>
      <c r="F753" s="53"/>
      <c r="G753" s="149"/>
      <c r="H753" s="53"/>
      <c r="I753" s="114"/>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c r="AL753" s="23"/>
      <c r="AM753" s="23"/>
      <c r="AN753" s="23"/>
      <c r="AO753" s="23"/>
      <c r="AP753" s="23"/>
      <c r="AQ753" s="23"/>
      <c r="AR753" s="23"/>
      <c r="AS753" s="23"/>
      <c r="AT753" s="23"/>
      <c r="AU753" s="23"/>
      <c r="AV753" s="23"/>
      <c r="AW753" s="23"/>
      <c r="AX753" s="23"/>
      <c r="AY753" s="23"/>
      <c r="AZ753" s="23"/>
      <c r="BA753" s="23"/>
      <c r="BB753" s="23"/>
      <c r="BC753" s="23"/>
      <c r="BD753" s="23"/>
      <c r="BE753" s="23"/>
      <c r="BF753" s="23"/>
      <c r="BG753" s="23"/>
      <c r="BH753" s="23"/>
      <c r="BI753" s="23"/>
      <c r="BJ753" s="23"/>
      <c r="BK753" s="23"/>
      <c r="BL753" s="23"/>
    </row>
    <row r="754" ht="15.75" customHeight="1">
      <c r="A754" s="51"/>
      <c r="B754" s="23"/>
      <c r="C754" s="52"/>
      <c r="D754" s="53"/>
      <c r="E754" s="54"/>
      <c r="F754" s="53"/>
      <c r="G754" s="149"/>
      <c r="H754" s="53"/>
      <c r="I754" s="114"/>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c r="AL754" s="23"/>
      <c r="AM754" s="23"/>
      <c r="AN754" s="23"/>
      <c r="AO754" s="23"/>
      <c r="AP754" s="23"/>
      <c r="AQ754" s="23"/>
      <c r="AR754" s="23"/>
      <c r="AS754" s="23"/>
      <c r="AT754" s="23"/>
      <c r="AU754" s="23"/>
      <c r="AV754" s="23"/>
      <c r="AW754" s="23"/>
      <c r="AX754" s="23"/>
      <c r="AY754" s="23"/>
      <c r="AZ754" s="23"/>
      <c r="BA754" s="23"/>
      <c r="BB754" s="23"/>
      <c r="BC754" s="23"/>
      <c r="BD754" s="23"/>
      <c r="BE754" s="23"/>
      <c r="BF754" s="23"/>
      <c r="BG754" s="23"/>
      <c r="BH754" s="23"/>
      <c r="BI754" s="23"/>
      <c r="BJ754" s="23"/>
      <c r="BK754" s="23"/>
      <c r="BL754" s="23"/>
    </row>
    <row r="755" ht="15.75" customHeight="1">
      <c r="A755" s="51"/>
      <c r="B755" s="23"/>
      <c r="C755" s="52"/>
      <c r="D755" s="53"/>
      <c r="E755" s="54"/>
      <c r="F755" s="53"/>
      <c r="G755" s="149"/>
      <c r="H755" s="53"/>
      <c r="I755" s="114"/>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c r="AL755" s="23"/>
      <c r="AM755" s="23"/>
      <c r="AN755" s="23"/>
      <c r="AO755" s="23"/>
      <c r="AP755" s="23"/>
      <c r="AQ755" s="23"/>
      <c r="AR755" s="23"/>
      <c r="AS755" s="23"/>
      <c r="AT755" s="23"/>
      <c r="AU755" s="23"/>
      <c r="AV755" s="23"/>
      <c r="AW755" s="23"/>
      <c r="AX755" s="23"/>
      <c r="AY755" s="23"/>
      <c r="AZ755" s="23"/>
      <c r="BA755" s="23"/>
      <c r="BB755" s="23"/>
      <c r="BC755" s="23"/>
      <c r="BD755" s="23"/>
      <c r="BE755" s="23"/>
      <c r="BF755" s="23"/>
      <c r="BG755" s="23"/>
      <c r="BH755" s="23"/>
      <c r="BI755" s="23"/>
      <c r="BJ755" s="23"/>
      <c r="BK755" s="23"/>
      <c r="BL755" s="23"/>
    </row>
    <row r="756" ht="15.75" customHeight="1">
      <c r="A756" s="51"/>
      <c r="B756" s="23"/>
      <c r="C756" s="52"/>
      <c r="D756" s="53"/>
      <c r="E756" s="54"/>
      <c r="F756" s="53"/>
      <c r="G756" s="149"/>
      <c r="H756" s="53"/>
      <c r="I756" s="114"/>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c r="AL756" s="23"/>
      <c r="AM756" s="23"/>
      <c r="AN756" s="23"/>
      <c r="AO756" s="23"/>
      <c r="AP756" s="23"/>
      <c r="AQ756" s="23"/>
      <c r="AR756" s="23"/>
      <c r="AS756" s="23"/>
      <c r="AT756" s="23"/>
      <c r="AU756" s="23"/>
      <c r="AV756" s="23"/>
      <c r="AW756" s="23"/>
      <c r="AX756" s="23"/>
      <c r="AY756" s="23"/>
      <c r="AZ756" s="23"/>
      <c r="BA756" s="23"/>
      <c r="BB756" s="23"/>
      <c r="BC756" s="23"/>
      <c r="BD756" s="23"/>
      <c r="BE756" s="23"/>
      <c r="BF756" s="23"/>
      <c r="BG756" s="23"/>
      <c r="BH756" s="23"/>
      <c r="BI756" s="23"/>
      <c r="BJ756" s="23"/>
      <c r="BK756" s="23"/>
      <c r="BL756" s="23"/>
    </row>
    <row r="757" ht="15.75" customHeight="1">
      <c r="A757" s="51"/>
      <c r="B757" s="23"/>
      <c r="C757" s="52"/>
      <c r="D757" s="53"/>
      <c r="E757" s="54"/>
      <c r="F757" s="53"/>
      <c r="G757" s="149"/>
      <c r="H757" s="53"/>
      <c r="I757" s="114"/>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c r="AL757" s="23"/>
      <c r="AM757" s="23"/>
      <c r="AN757" s="23"/>
      <c r="AO757" s="23"/>
      <c r="AP757" s="23"/>
      <c r="AQ757" s="23"/>
      <c r="AR757" s="23"/>
      <c r="AS757" s="23"/>
      <c r="AT757" s="23"/>
      <c r="AU757" s="23"/>
      <c r="AV757" s="23"/>
      <c r="AW757" s="23"/>
      <c r="AX757" s="23"/>
      <c r="AY757" s="23"/>
      <c r="AZ757" s="23"/>
      <c r="BA757" s="23"/>
      <c r="BB757" s="23"/>
      <c r="BC757" s="23"/>
      <c r="BD757" s="23"/>
      <c r="BE757" s="23"/>
      <c r="BF757" s="23"/>
      <c r="BG757" s="23"/>
      <c r="BH757" s="23"/>
      <c r="BI757" s="23"/>
      <c r="BJ757" s="23"/>
      <c r="BK757" s="23"/>
      <c r="BL757" s="23"/>
    </row>
    <row r="758" ht="15.75" customHeight="1">
      <c r="A758" s="51"/>
      <c r="B758" s="23"/>
      <c r="C758" s="52"/>
      <c r="D758" s="53"/>
      <c r="E758" s="54"/>
      <c r="F758" s="53"/>
      <c r="G758" s="149"/>
      <c r="H758" s="53"/>
      <c r="I758" s="114"/>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c r="AL758" s="23"/>
      <c r="AM758" s="23"/>
      <c r="AN758" s="23"/>
      <c r="AO758" s="23"/>
      <c r="AP758" s="23"/>
      <c r="AQ758" s="23"/>
      <c r="AR758" s="23"/>
      <c r="AS758" s="23"/>
      <c r="AT758" s="23"/>
      <c r="AU758" s="23"/>
      <c r="AV758" s="23"/>
      <c r="AW758" s="23"/>
      <c r="AX758" s="23"/>
      <c r="AY758" s="23"/>
      <c r="AZ758" s="23"/>
      <c r="BA758" s="23"/>
      <c r="BB758" s="23"/>
      <c r="BC758" s="23"/>
      <c r="BD758" s="23"/>
      <c r="BE758" s="23"/>
      <c r="BF758" s="23"/>
      <c r="BG758" s="23"/>
      <c r="BH758" s="23"/>
      <c r="BI758" s="23"/>
      <c r="BJ758" s="23"/>
      <c r="BK758" s="23"/>
      <c r="BL758" s="23"/>
    </row>
    <row r="759" ht="15.75" customHeight="1">
      <c r="A759" s="51"/>
      <c r="B759" s="23"/>
      <c r="C759" s="52"/>
      <c r="D759" s="53"/>
      <c r="E759" s="54"/>
      <c r="F759" s="53"/>
      <c r="G759" s="149"/>
      <c r="H759" s="53"/>
      <c r="I759" s="114"/>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c r="AL759" s="23"/>
      <c r="AM759" s="23"/>
      <c r="AN759" s="23"/>
      <c r="AO759" s="23"/>
      <c r="AP759" s="23"/>
      <c r="AQ759" s="23"/>
      <c r="AR759" s="23"/>
      <c r="AS759" s="23"/>
      <c r="AT759" s="23"/>
      <c r="AU759" s="23"/>
      <c r="AV759" s="23"/>
      <c r="AW759" s="23"/>
      <c r="AX759" s="23"/>
      <c r="AY759" s="23"/>
      <c r="AZ759" s="23"/>
      <c r="BA759" s="23"/>
      <c r="BB759" s="23"/>
      <c r="BC759" s="23"/>
      <c r="BD759" s="23"/>
      <c r="BE759" s="23"/>
      <c r="BF759" s="23"/>
      <c r="BG759" s="23"/>
      <c r="BH759" s="23"/>
      <c r="BI759" s="23"/>
      <c r="BJ759" s="23"/>
      <c r="BK759" s="23"/>
      <c r="BL759" s="23"/>
    </row>
    <row r="760" ht="15.75" customHeight="1">
      <c r="A760" s="51"/>
      <c r="B760" s="23"/>
      <c r="C760" s="52"/>
      <c r="D760" s="53"/>
      <c r="E760" s="54"/>
      <c r="F760" s="53"/>
      <c r="G760" s="149"/>
      <c r="H760" s="53"/>
      <c r="I760" s="114"/>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c r="AL760" s="23"/>
      <c r="AM760" s="23"/>
      <c r="AN760" s="23"/>
      <c r="AO760" s="23"/>
      <c r="AP760" s="23"/>
      <c r="AQ760" s="23"/>
      <c r="AR760" s="23"/>
      <c r="AS760" s="23"/>
      <c r="AT760" s="23"/>
      <c r="AU760" s="23"/>
      <c r="AV760" s="23"/>
      <c r="AW760" s="23"/>
      <c r="AX760" s="23"/>
      <c r="AY760" s="23"/>
      <c r="AZ760" s="23"/>
      <c r="BA760" s="23"/>
      <c r="BB760" s="23"/>
      <c r="BC760" s="23"/>
      <c r="BD760" s="23"/>
      <c r="BE760" s="23"/>
      <c r="BF760" s="23"/>
      <c r="BG760" s="23"/>
      <c r="BH760" s="23"/>
      <c r="BI760" s="23"/>
      <c r="BJ760" s="23"/>
      <c r="BK760" s="23"/>
      <c r="BL760" s="23"/>
    </row>
    <row r="761" ht="15.75" customHeight="1">
      <c r="A761" s="51"/>
      <c r="B761" s="23"/>
      <c r="C761" s="52"/>
      <c r="D761" s="53"/>
      <c r="E761" s="54"/>
      <c r="F761" s="53"/>
      <c r="G761" s="149"/>
      <c r="H761" s="53"/>
      <c r="I761" s="114"/>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c r="AL761" s="23"/>
      <c r="AM761" s="23"/>
      <c r="AN761" s="23"/>
      <c r="AO761" s="23"/>
      <c r="AP761" s="23"/>
      <c r="AQ761" s="23"/>
      <c r="AR761" s="23"/>
      <c r="AS761" s="23"/>
      <c r="AT761" s="23"/>
      <c r="AU761" s="23"/>
      <c r="AV761" s="23"/>
      <c r="AW761" s="23"/>
      <c r="AX761" s="23"/>
      <c r="AY761" s="23"/>
      <c r="AZ761" s="23"/>
      <c r="BA761" s="23"/>
      <c r="BB761" s="23"/>
      <c r="BC761" s="23"/>
      <c r="BD761" s="23"/>
      <c r="BE761" s="23"/>
      <c r="BF761" s="23"/>
      <c r="BG761" s="23"/>
      <c r="BH761" s="23"/>
      <c r="BI761" s="23"/>
      <c r="BJ761" s="23"/>
      <c r="BK761" s="23"/>
      <c r="BL761" s="23"/>
    </row>
    <row r="762" ht="15.75" customHeight="1">
      <c r="A762" s="51"/>
      <c r="B762" s="23"/>
      <c r="C762" s="52"/>
      <c r="D762" s="53"/>
      <c r="E762" s="54"/>
      <c r="F762" s="53"/>
      <c r="G762" s="149"/>
      <c r="H762" s="53"/>
      <c r="I762" s="114"/>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c r="AL762" s="23"/>
      <c r="AM762" s="23"/>
      <c r="AN762" s="23"/>
      <c r="AO762" s="23"/>
      <c r="AP762" s="23"/>
      <c r="AQ762" s="23"/>
      <c r="AR762" s="23"/>
      <c r="AS762" s="23"/>
      <c r="AT762" s="23"/>
      <c r="AU762" s="23"/>
      <c r="AV762" s="23"/>
      <c r="AW762" s="23"/>
      <c r="AX762" s="23"/>
      <c r="AY762" s="23"/>
      <c r="AZ762" s="23"/>
      <c r="BA762" s="23"/>
      <c r="BB762" s="23"/>
      <c r="BC762" s="23"/>
      <c r="BD762" s="23"/>
      <c r="BE762" s="23"/>
      <c r="BF762" s="23"/>
      <c r="BG762" s="23"/>
      <c r="BH762" s="23"/>
      <c r="BI762" s="23"/>
      <c r="BJ762" s="23"/>
      <c r="BK762" s="23"/>
      <c r="BL762" s="23"/>
    </row>
    <row r="763" ht="15.75" customHeight="1">
      <c r="A763" s="51"/>
      <c r="B763" s="23"/>
      <c r="C763" s="52"/>
      <c r="D763" s="53"/>
      <c r="E763" s="54"/>
      <c r="F763" s="53"/>
      <c r="G763" s="149"/>
      <c r="H763" s="53"/>
      <c r="I763" s="114"/>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c r="AL763" s="23"/>
      <c r="AM763" s="23"/>
      <c r="AN763" s="23"/>
      <c r="AO763" s="23"/>
      <c r="AP763" s="23"/>
      <c r="AQ763" s="23"/>
      <c r="AR763" s="23"/>
      <c r="AS763" s="23"/>
      <c r="AT763" s="23"/>
      <c r="AU763" s="23"/>
      <c r="AV763" s="23"/>
      <c r="AW763" s="23"/>
      <c r="AX763" s="23"/>
      <c r="AY763" s="23"/>
      <c r="AZ763" s="23"/>
      <c r="BA763" s="23"/>
      <c r="BB763" s="23"/>
      <c r="BC763" s="23"/>
      <c r="BD763" s="23"/>
      <c r="BE763" s="23"/>
      <c r="BF763" s="23"/>
      <c r="BG763" s="23"/>
      <c r="BH763" s="23"/>
      <c r="BI763" s="23"/>
      <c r="BJ763" s="23"/>
      <c r="BK763" s="23"/>
      <c r="BL763" s="23"/>
    </row>
    <row r="764" ht="15.75" customHeight="1">
      <c r="A764" s="51"/>
      <c r="B764" s="23"/>
      <c r="C764" s="52"/>
      <c r="D764" s="53"/>
      <c r="E764" s="54"/>
      <c r="F764" s="53"/>
      <c r="G764" s="149"/>
      <c r="H764" s="53"/>
      <c r="I764" s="114"/>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3"/>
      <c r="AY764" s="23"/>
      <c r="AZ764" s="23"/>
      <c r="BA764" s="23"/>
      <c r="BB764" s="23"/>
      <c r="BC764" s="23"/>
      <c r="BD764" s="23"/>
      <c r="BE764" s="23"/>
      <c r="BF764" s="23"/>
      <c r="BG764" s="23"/>
      <c r="BH764" s="23"/>
      <c r="BI764" s="23"/>
      <c r="BJ764" s="23"/>
      <c r="BK764" s="23"/>
      <c r="BL764" s="23"/>
    </row>
    <row r="765" ht="15.75" customHeight="1">
      <c r="A765" s="51"/>
      <c r="B765" s="23"/>
      <c r="C765" s="52"/>
      <c r="D765" s="53"/>
      <c r="E765" s="54"/>
      <c r="F765" s="53"/>
      <c r="G765" s="149"/>
      <c r="H765" s="53"/>
      <c r="I765" s="114"/>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c r="AL765" s="23"/>
      <c r="AM765" s="23"/>
      <c r="AN765" s="23"/>
      <c r="AO765" s="23"/>
      <c r="AP765" s="23"/>
      <c r="AQ765" s="23"/>
      <c r="AR765" s="23"/>
      <c r="AS765" s="23"/>
      <c r="AT765" s="23"/>
      <c r="AU765" s="23"/>
      <c r="AV765" s="23"/>
      <c r="AW765" s="23"/>
      <c r="AX765" s="23"/>
      <c r="AY765" s="23"/>
      <c r="AZ765" s="23"/>
      <c r="BA765" s="23"/>
      <c r="BB765" s="23"/>
      <c r="BC765" s="23"/>
      <c r="BD765" s="23"/>
      <c r="BE765" s="23"/>
      <c r="BF765" s="23"/>
      <c r="BG765" s="23"/>
      <c r="BH765" s="23"/>
      <c r="BI765" s="23"/>
      <c r="BJ765" s="23"/>
      <c r="BK765" s="23"/>
      <c r="BL765" s="23"/>
    </row>
    <row r="766" ht="15.75" customHeight="1">
      <c r="A766" s="51"/>
      <c r="B766" s="23"/>
      <c r="C766" s="52"/>
      <c r="D766" s="53"/>
      <c r="E766" s="54"/>
      <c r="F766" s="53"/>
      <c r="G766" s="149"/>
      <c r="H766" s="53"/>
      <c r="I766" s="114"/>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c r="AL766" s="23"/>
      <c r="AM766" s="23"/>
      <c r="AN766" s="23"/>
      <c r="AO766" s="23"/>
      <c r="AP766" s="23"/>
      <c r="AQ766" s="23"/>
      <c r="AR766" s="23"/>
      <c r="AS766" s="23"/>
      <c r="AT766" s="23"/>
      <c r="AU766" s="23"/>
      <c r="AV766" s="23"/>
      <c r="AW766" s="23"/>
      <c r="AX766" s="23"/>
      <c r="AY766" s="23"/>
      <c r="AZ766" s="23"/>
      <c r="BA766" s="23"/>
      <c r="BB766" s="23"/>
      <c r="BC766" s="23"/>
      <c r="BD766" s="23"/>
      <c r="BE766" s="23"/>
      <c r="BF766" s="23"/>
      <c r="BG766" s="23"/>
      <c r="BH766" s="23"/>
      <c r="BI766" s="23"/>
      <c r="BJ766" s="23"/>
      <c r="BK766" s="23"/>
      <c r="BL766" s="23"/>
    </row>
    <row r="767" ht="15.75" customHeight="1">
      <c r="A767" s="51"/>
      <c r="B767" s="23"/>
      <c r="C767" s="52"/>
      <c r="D767" s="53"/>
      <c r="E767" s="54"/>
      <c r="F767" s="53"/>
      <c r="G767" s="149"/>
      <c r="H767" s="53"/>
      <c r="I767" s="114"/>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c r="AL767" s="23"/>
      <c r="AM767" s="23"/>
      <c r="AN767" s="23"/>
      <c r="AO767" s="23"/>
      <c r="AP767" s="23"/>
      <c r="AQ767" s="23"/>
      <c r="AR767" s="23"/>
      <c r="AS767" s="23"/>
      <c r="AT767" s="23"/>
      <c r="AU767" s="23"/>
      <c r="AV767" s="23"/>
      <c r="AW767" s="23"/>
      <c r="AX767" s="23"/>
      <c r="AY767" s="23"/>
      <c r="AZ767" s="23"/>
      <c r="BA767" s="23"/>
      <c r="BB767" s="23"/>
      <c r="BC767" s="23"/>
      <c r="BD767" s="23"/>
      <c r="BE767" s="23"/>
      <c r="BF767" s="23"/>
      <c r="BG767" s="23"/>
      <c r="BH767" s="23"/>
      <c r="BI767" s="23"/>
      <c r="BJ767" s="23"/>
      <c r="BK767" s="23"/>
      <c r="BL767" s="23"/>
    </row>
    <row r="768" ht="15.75" customHeight="1">
      <c r="A768" s="51"/>
      <c r="B768" s="23"/>
      <c r="C768" s="52"/>
      <c r="D768" s="53"/>
      <c r="E768" s="54"/>
      <c r="F768" s="53"/>
      <c r="G768" s="149"/>
      <c r="H768" s="53"/>
      <c r="I768" s="114"/>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c r="AL768" s="23"/>
      <c r="AM768" s="23"/>
      <c r="AN768" s="23"/>
      <c r="AO768" s="23"/>
      <c r="AP768" s="23"/>
      <c r="AQ768" s="23"/>
      <c r="AR768" s="23"/>
      <c r="AS768" s="23"/>
      <c r="AT768" s="23"/>
      <c r="AU768" s="23"/>
      <c r="AV768" s="23"/>
      <c r="AW768" s="23"/>
      <c r="AX768" s="23"/>
      <c r="AY768" s="23"/>
      <c r="AZ768" s="23"/>
      <c r="BA768" s="23"/>
      <c r="BB768" s="23"/>
      <c r="BC768" s="23"/>
      <c r="BD768" s="23"/>
      <c r="BE768" s="23"/>
      <c r="BF768" s="23"/>
      <c r="BG768" s="23"/>
      <c r="BH768" s="23"/>
      <c r="BI768" s="23"/>
      <c r="BJ768" s="23"/>
      <c r="BK768" s="23"/>
      <c r="BL768" s="23"/>
    </row>
    <row r="769" ht="15.75" customHeight="1">
      <c r="A769" s="51"/>
      <c r="B769" s="23"/>
      <c r="C769" s="52"/>
      <c r="D769" s="53"/>
      <c r="E769" s="54"/>
      <c r="F769" s="53"/>
      <c r="G769" s="149"/>
      <c r="H769" s="53"/>
      <c r="I769" s="114"/>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c r="AL769" s="23"/>
      <c r="AM769" s="23"/>
      <c r="AN769" s="23"/>
      <c r="AO769" s="23"/>
      <c r="AP769" s="23"/>
      <c r="AQ769" s="23"/>
      <c r="AR769" s="23"/>
      <c r="AS769" s="23"/>
      <c r="AT769" s="23"/>
      <c r="AU769" s="23"/>
      <c r="AV769" s="23"/>
      <c r="AW769" s="23"/>
      <c r="AX769" s="23"/>
      <c r="AY769" s="23"/>
      <c r="AZ769" s="23"/>
      <c r="BA769" s="23"/>
      <c r="BB769" s="23"/>
      <c r="BC769" s="23"/>
      <c r="BD769" s="23"/>
      <c r="BE769" s="23"/>
      <c r="BF769" s="23"/>
      <c r="BG769" s="23"/>
      <c r="BH769" s="23"/>
      <c r="BI769" s="23"/>
      <c r="BJ769" s="23"/>
      <c r="BK769" s="23"/>
      <c r="BL769" s="23"/>
    </row>
    <row r="770" ht="15.75" customHeight="1">
      <c r="A770" s="51"/>
      <c r="B770" s="23"/>
      <c r="C770" s="52"/>
      <c r="D770" s="53"/>
      <c r="E770" s="54"/>
      <c r="F770" s="53"/>
      <c r="G770" s="149"/>
      <c r="H770" s="53"/>
      <c r="I770" s="114"/>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c r="AL770" s="23"/>
      <c r="AM770" s="23"/>
      <c r="AN770" s="23"/>
      <c r="AO770" s="23"/>
      <c r="AP770" s="23"/>
      <c r="AQ770" s="23"/>
      <c r="AR770" s="23"/>
      <c r="AS770" s="23"/>
      <c r="AT770" s="23"/>
      <c r="AU770" s="23"/>
      <c r="AV770" s="23"/>
      <c r="AW770" s="23"/>
      <c r="AX770" s="23"/>
      <c r="AY770" s="23"/>
      <c r="AZ770" s="23"/>
      <c r="BA770" s="23"/>
      <c r="BB770" s="23"/>
      <c r="BC770" s="23"/>
      <c r="BD770" s="23"/>
      <c r="BE770" s="23"/>
      <c r="BF770" s="23"/>
      <c r="BG770" s="23"/>
      <c r="BH770" s="23"/>
      <c r="BI770" s="23"/>
      <c r="BJ770" s="23"/>
      <c r="BK770" s="23"/>
      <c r="BL770" s="23"/>
    </row>
    <row r="771" ht="15.75" customHeight="1">
      <c r="A771" s="51"/>
      <c r="B771" s="23"/>
      <c r="C771" s="52"/>
      <c r="D771" s="53"/>
      <c r="E771" s="54"/>
      <c r="F771" s="53"/>
      <c r="G771" s="149"/>
      <c r="H771" s="53"/>
      <c r="I771" s="114"/>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c r="AL771" s="23"/>
      <c r="AM771" s="23"/>
      <c r="AN771" s="23"/>
      <c r="AO771" s="23"/>
      <c r="AP771" s="23"/>
      <c r="AQ771" s="23"/>
      <c r="AR771" s="23"/>
      <c r="AS771" s="23"/>
      <c r="AT771" s="23"/>
      <c r="AU771" s="23"/>
      <c r="AV771" s="23"/>
      <c r="AW771" s="23"/>
      <c r="AX771" s="23"/>
      <c r="AY771" s="23"/>
      <c r="AZ771" s="23"/>
      <c r="BA771" s="23"/>
      <c r="BB771" s="23"/>
      <c r="BC771" s="23"/>
      <c r="BD771" s="23"/>
      <c r="BE771" s="23"/>
      <c r="BF771" s="23"/>
      <c r="BG771" s="23"/>
      <c r="BH771" s="23"/>
      <c r="BI771" s="23"/>
      <c r="BJ771" s="23"/>
      <c r="BK771" s="23"/>
      <c r="BL771" s="23"/>
    </row>
    <row r="772" ht="15.75" customHeight="1">
      <c r="A772" s="51"/>
      <c r="B772" s="23"/>
      <c r="C772" s="52"/>
      <c r="D772" s="53"/>
      <c r="E772" s="54"/>
      <c r="F772" s="53"/>
      <c r="G772" s="149"/>
      <c r="H772" s="53"/>
      <c r="I772" s="114"/>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c r="AL772" s="23"/>
      <c r="AM772" s="23"/>
      <c r="AN772" s="23"/>
      <c r="AO772" s="23"/>
      <c r="AP772" s="23"/>
      <c r="AQ772" s="23"/>
      <c r="AR772" s="23"/>
      <c r="AS772" s="23"/>
      <c r="AT772" s="23"/>
      <c r="AU772" s="23"/>
      <c r="AV772" s="23"/>
      <c r="AW772" s="23"/>
      <c r="AX772" s="23"/>
      <c r="AY772" s="23"/>
      <c r="AZ772" s="23"/>
      <c r="BA772" s="23"/>
      <c r="BB772" s="23"/>
      <c r="BC772" s="23"/>
      <c r="BD772" s="23"/>
      <c r="BE772" s="23"/>
      <c r="BF772" s="23"/>
      <c r="BG772" s="23"/>
      <c r="BH772" s="23"/>
      <c r="BI772" s="23"/>
      <c r="BJ772" s="23"/>
      <c r="BK772" s="23"/>
      <c r="BL772" s="23"/>
    </row>
    <row r="773" ht="15.75" customHeight="1">
      <c r="A773" s="51"/>
      <c r="B773" s="23"/>
      <c r="C773" s="52"/>
      <c r="D773" s="53"/>
      <c r="E773" s="54"/>
      <c r="F773" s="53"/>
      <c r="G773" s="149"/>
      <c r="H773" s="53"/>
      <c r="I773" s="114"/>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c r="AL773" s="23"/>
      <c r="AM773" s="23"/>
      <c r="AN773" s="23"/>
      <c r="AO773" s="23"/>
      <c r="AP773" s="23"/>
      <c r="AQ773" s="23"/>
      <c r="AR773" s="23"/>
      <c r="AS773" s="23"/>
      <c r="AT773" s="23"/>
      <c r="AU773" s="23"/>
      <c r="AV773" s="23"/>
      <c r="AW773" s="23"/>
      <c r="AX773" s="23"/>
      <c r="AY773" s="23"/>
      <c r="AZ773" s="23"/>
      <c r="BA773" s="23"/>
      <c r="BB773" s="23"/>
      <c r="BC773" s="23"/>
      <c r="BD773" s="23"/>
      <c r="BE773" s="23"/>
      <c r="BF773" s="23"/>
      <c r="BG773" s="23"/>
      <c r="BH773" s="23"/>
      <c r="BI773" s="23"/>
      <c r="BJ773" s="23"/>
      <c r="BK773" s="23"/>
      <c r="BL773" s="23"/>
    </row>
    <row r="774" ht="15.75" customHeight="1">
      <c r="A774" s="51"/>
      <c r="B774" s="23"/>
      <c r="C774" s="52"/>
      <c r="D774" s="53"/>
      <c r="E774" s="54"/>
      <c r="F774" s="53"/>
      <c r="G774" s="149"/>
      <c r="H774" s="53"/>
      <c r="I774" s="114"/>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c r="AL774" s="23"/>
      <c r="AM774" s="23"/>
      <c r="AN774" s="23"/>
      <c r="AO774" s="23"/>
      <c r="AP774" s="23"/>
      <c r="AQ774" s="23"/>
      <c r="AR774" s="23"/>
      <c r="AS774" s="23"/>
      <c r="AT774" s="23"/>
      <c r="AU774" s="23"/>
      <c r="AV774" s="23"/>
      <c r="AW774" s="23"/>
      <c r="AX774" s="23"/>
      <c r="AY774" s="23"/>
      <c r="AZ774" s="23"/>
      <c r="BA774" s="23"/>
      <c r="BB774" s="23"/>
      <c r="BC774" s="23"/>
      <c r="BD774" s="23"/>
      <c r="BE774" s="23"/>
      <c r="BF774" s="23"/>
      <c r="BG774" s="23"/>
      <c r="BH774" s="23"/>
      <c r="BI774" s="23"/>
      <c r="BJ774" s="23"/>
      <c r="BK774" s="23"/>
      <c r="BL774" s="23"/>
    </row>
    <row r="775" ht="15.75" customHeight="1">
      <c r="A775" s="51"/>
      <c r="B775" s="23"/>
      <c r="C775" s="52"/>
      <c r="D775" s="53"/>
      <c r="E775" s="54"/>
      <c r="F775" s="53"/>
      <c r="G775" s="149"/>
      <c r="H775" s="53"/>
      <c r="I775" s="114"/>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c r="AL775" s="23"/>
      <c r="AM775" s="23"/>
      <c r="AN775" s="23"/>
      <c r="AO775" s="23"/>
      <c r="AP775" s="23"/>
      <c r="AQ775" s="23"/>
      <c r="AR775" s="23"/>
      <c r="AS775" s="23"/>
      <c r="AT775" s="23"/>
      <c r="AU775" s="23"/>
      <c r="AV775" s="23"/>
      <c r="AW775" s="23"/>
      <c r="AX775" s="23"/>
      <c r="AY775" s="23"/>
      <c r="AZ775" s="23"/>
      <c r="BA775" s="23"/>
      <c r="BB775" s="23"/>
      <c r="BC775" s="23"/>
      <c r="BD775" s="23"/>
      <c r="BE775" s="23"/>
      <c r="BF775" s="23"/>
      <c r="BG775" s="23"/>
      <c r="BH775" s="23"/>
      <c r="BI775" s="23"/>
      <c r="BJ775" s="23"/>
      <c r="BK775" s="23"/>
      <c r="BL775" s="23"/>
    </row>
    <row r="776" ht="15.75" customHeight="1">
      <c r="A776" s="51"/>
      <c r="B776" s="23"/>
      <c r="C776" s="52"/>
      <c r="D776" s="53"/>
      <c r="E776" s="54"/>
      <c r="F776" s="53"/>
      <c r="G776" s="149"/>
      <c r="H776" s="53"/>
      <c r="I776" s="114"/>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c r="AL776" s="23"/>
      <c r="AM776" s="23"/>
      <c r="AN776" s="23"/>
      <c r="AO776" s="23"/>
      <c r="AP776" s="23"/>
      <c r="AQ776" s="23"/>
      <c r="AR776" s="23"/>
      <c r="AS776" s="23"/>
      <c r="AT776" s="23"/>
      <c r="AU776" s="23"/>
      <c r="AV776" s="23"/>
      <c r="AW776" s="23"/>
      <c r="AX776" s="23"/>
      <c r="AY776" s="23"/>
      <c r="AZ776" s="23"/>
      <c r="BA776" s="23"/>
      <c r="BB776" s="23"/>
      <c r="BC776" s="23"/>
      <c r="BD776" s="23"/>
      <c r="BE776" s="23"/>
      <c r="BF776" s="23"/>
      <c r="BG776" s="23"/>
      <c r="BH776" s="23"/>
      <c r="BI776" s="23"/>
      <c r="BJ776" s="23"/>
      <c r="BK776" s="23"/>
      <c r="BL776" s="23"/>
    </row>
    <row r="777" ht="15.75" customHeight="1">
      <c r="A777" s="51"/>
      <c r="B777" s="23"/>
      <c r="C777" s="52"/>
      <c r="D777" s="53"/>
      <c r="E777" s="54"/>
      <c r="F777" s="53"/>
      <c r="G777" s="149"/>
      <c r="H777" s="53"/>
      <c r="I777" s="114"/>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c r="AL777" s="23"/>
      <c r="AM777" s="23"/>
      <c r="AN777" s="23"/>
      <c r="AO777" s="23"/>
      <c r="AP777" s="23"/>
      <c r="AQ777" s="23"/>
      <c r="AR777" s="23"/>
      <c r="AS777" s="23"/>
      <c r="AT777" s="23"/>
      <c r="AU777" s="23"/>
      <c r="AV777" s="23"/>
      <c r="AW777" s="23"/>
      <c r="AX777" s="23"/>
      <c r="AY777" s="23"/>
      <c r="AZ777" s="23"/>
      <c r="BA777" s="23"/>
      <c r="BB777" s="23"/>
      <c r="BC777" s="23"/>
      <c r="BD777" s="23"/>
      <c r="BE777" s="23"/>
      <c r="BF777" s="23"/>
      <c r="BG777" s="23"/>
      <c r="BH777" s="23"/>
      <c r="BI777" s="23"/>
      <c r="BJ777" s="23"/>
      <c r="BK777" s="23"/>
      <c r="BL777" s="23"/>
    </row>
    <row r="778" ht="15.75" customHeight="1">
      <c r="A778" s="51"/>
      <c r="B778" s="23"/>
      <c r="C778" s="52"/>
      <c r="D778" s="53"/>
      <c r="E778" s="54"/>
      <c r="F778" s="53"/>
      <c r="G778" s="149"/>
      <c r="H778" s="53"/>
      <c r="I778" s="114"/>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c r="AL778" s="23"/>
      <c r="AM778" s="23"/>
      <c r="AN778" s="23"/>
      <c r="AO778" s="23"/>
      <c r="AP778" s="23"/>
      <c r="AQ778" s="23"/>
      <c r="AR778" s="23"/>
      <c r="AS778" s="23"/>
      <c r="AT778" s="23"/>
      <c r="AU778" s="23"/>
      <c r="AV778" s="23"/>
      <c r="AW778" s="23"/>
      <c r="AX778" s="23"/>
      <c r="AY778" s="23"/>
      <c r="AZ778" s="23"/>
      <c r="BA778" s="23"/>
      <c r="BB778" s="23"/>
      <c r="BC778" s="23"/>
      <c r="BD778" s="23"/>
      <c r="BE778" s="23"/>
      <c r="BF778" s="23"/>
      <c r="BG778" s="23"/>
      <c r="BH778" s="23"/>
      <c r="BI778" s="23"/>
      <c r="BJ778" s="23"/>
      <c r="BK778" s="23"/>
      <c r="BL778" s="23"/>
    </row>
    <row r="779" ht="15.75" customHeight="1">
      <c r="A779" s="51"/>
      <c r="B779" s="23"/>
      <c r="C779" s="52"/>
      <c r="D779" s="53"/>
      <c r="E779" s="54"/>
      <c r="F779" s="53"/>
      <c r="G779" s="149"/>
      <c r="H779" s="53"/>
      <c r="I779" s="114"/>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c r="AL779" s="23"/>
      <c r="AM779" s="23"/>
      <c r="AN779" s="23"/>
      <c r="AO779" s="23"/>
      <c r="AP779" s="23"/>
      <c r="AQ779" s="23"/>
      <c r="AR779" s="23"/>
      <c r="AS779" s="23"/>
      <c r="AT779" s="23"/>
      <c r="AU779" s="23"/>
      <c r="AV779" s="23"/>
      <c r="AW779" s="23"/>
      <c r="AX779" s="23"/>
      <c r="AY779" s="23"/>
      <c r="AZ779" s="23"/>
      <c r="BA779" s="23"/>
      <c r="BB779" s="23"/>
      <c r="BC779" s="23"/>
      <c r="BD779" s="23"/>
      <c r="BE779" s="23"/>
      <c r="BF779" s="23"/>
      <c r="BG779" s="23"/>
      <c r="BH779" s="23"/>
      <c r="BI779" s="23"/>
      <c r="BJ779" s="23"/>
      <c r="BK779" s="23"/>
      <c r="BL779" s="23"/>
    </row>
    <row r="780" ht="15.75" customHeight="1">
      <c r="A780" s="51"/>
      <c r="B780" s="23"/>
      <c r="C780" s="52"/>
      <c r="D780" s="53"/>
      <c r="E780" s="54"/>
      <c r="F780" s="53"/>
      <c r="G780" s="149"/>
      <c r="H780" s="53"/>
      <c r="I780" s="114"/>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c r="AL780" s="23"/>
      <c r="AM780" s="23"/>
      <c r="AN780" s="23"/>
      <c r="AO780" s="23"/>
      <c r="AP780" s="23"/>
      <c r="AQ780" s="23"/>
      <c r="AR780" s="23"/>
      <c r="AS780" s="23"/>
      <c r="AT780" s="23"/>
      <c r="AU780" s="23"/>
      <c r="AV780" s="23"/>
      <c r="AW780" s="23"/>
      <c r="AX780" s="23"/>
      <c r="AY780" s="23"/>
      <c r="AZ780" s="23"/>
      <c r="BA780" s="23"/>
      <c r="BB780" s="23"/>
      <c r="BC780" s="23"/>
      <c r="BD780" s="23"/>
      <c r="BE780" s="23"/>
      <c r="BF780" s="23"/>
      <c r="BG780" s="23"/>
      <c r="BH780" s="23"/>
      <c r="BI780" s="23"/>
      <c r="BJ780" s="23"/>
      <c r="BK780" s="23"/>
      <c r="BL780" s="23"/>
    </row>
    <row r="781" ht="15.75" customHeight="1">
      <c r="A781" s="51"/>
      <c r="B781" s="23"/>
      <c r="C781" s="52"/>
      <c r="D781" s="53"/>
      <c r="E781" s="54"/>
      <c r="F781" s="53"/>
      <c r="G781" s="149"/>
      <c r="H781" s="53"/>
      <c r="I781" s="114"/>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c r="AL781" s="23"/>
      <c r="AM781" s="23"/>
      <c r="AN781" s="23"/>
      <c r="AO781" s="23"/>
      <c r="AP781" s="23"/>
      <c r="AQ781" s="23"/>
      <c r="AR781" s="23"/>
      <c r="AS781" s="23"/>
      <c r="AT781" s="23"/>
      <c r="AU781" s="23"/>
      <c r="AV781" s="23"/>
      <c r="AW781" s="23"/>
      <c r="AX781" s="23"/>
      <c r="AY781" s="23"/>
      <c r="AZ781" s="23"/>
      <c r="BA781" s="23"/>
      <c r="BB781" s="23"/>
      <c r="BC781" s="23"/>
      <c r="BD781" s="23"/>
      <c r="BE781" s="23"/>
      <c r="BF781" s="23"/>
      <c r="BG781" s="23"/>
      <c r="BH781" s="23"/>
      <c r="BI781" s="23"/>
      <c r="BJ781" s="23"/>
      <c r="BK781" s="23"/>
      <c r="BL781" s="23"/>
    </row>
    <row r="782" ht="15.75" customHeight="1">
      <c r="A782" s="51"/>
      <c r="B782" s="23"/>
      <c r="C782" s="52"/>
      <c r="D782" s="53"/>
      <c r="E782" s="54"/>
      <c r="F782" s="53"/>
      <c r="G782" s="149"/>
      <c r="H782" s="53"/>
      <c r="I782" s="114"/>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c r="AL782" s="23"/>
      <c r="AM782" s="23"/>
      <c r="AN782" s="23"/>
      <c r="AO782" s="23"/>
      <c r="AP782" s="23"/>
      <c r="AQ782" s="23"/>
      <c r="AR782" s="23"/>
      <c r="AS782" s="23"/>
      <c r="AT782" s="23"/>
      <c r="AU782" s="23"/>
      <c r="AV782" s="23"/>
      <c r="AW782" s="23"/>
      <c r="AX782" s="23"/>
      <c r="AY782" s="23"/>
      <c r="AZ782" s="23"/>
      <c r="BA782" s="23"/>
      <c r="BB782" s="23"/>
      <c r="BC782" s="23"/>
      <c r="BD782" s="23"/>
      <c r="BE782" s="23"/>
      <c r="BF782" s="23"/>
      <c r="BG782" s="23"/>
      <c r="BH782" s="23"/>
      <c r="BI782" s="23"/>
      <c r="BJ782" s="23"/>
      <c r="BK782" s="23"/>
      <c r="BL782" s="23"/>
    </row>
    <row r="783" ht="15.75" customHeight="1">
      <c r="A783" s="51"/>
      <c r="B783" s="23"/>
      <c r="C783" s="52"/>
      <c r="D783" s="53"/>
      <c r="E783" s="54"/>
      <c r="F783" s="53"/>
      <c r="G783" s="149"/>
      <c r="H783" s="53"/>
      <c r="I783" s="114"/>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c r="AL783" s="23"/>
      <c r="AM783" s="23"/>
      <c r="AN783" s="23"/>
      <c r="AO783" s="23"/>
      <c r="AP783" s="23"/>
      <c r="AQ783" s="23"/>
      <c r="AR783" s="23"/>
      <c r="AS783" s="23"/>
      <c r="AT783" s="23"/>
      <c r="AU783" s="23"/>
      <c r="AV783" s="23"/>
      <c r="AW783" s="23"/>
      <c r="AX783" s="23"/>
      <c r="AY783" s="23"/>
      <c r="AZ783" s="23"/>
      <c r="BA783" s="23"/>
      <c r="BB783" s="23"/>
      <c r="BC783" s="23"/>
      <c r="BD783" s="23"/>
      <c r="BE783" s="23"/>
      <c r="BF783" s="23"/>
      <c r="BG783" s="23"/>
      <c r="BH783" s="23"/>
      <c r="BI783" s="23"/>
      <c r="BJ783" s="23"/>
      <c r="BK783" s="23"/>
      <c r="BL783" s="23"/>
    </row>
    <row r="784" ht="15.75" customHeight="1">
      <c r="A784" s="51"/>
      <c r="B784" s="23"/>
      <c r="C784" s="52"/>
      <c r="D784" s="53"/>
      <c r="E784" s="54"/>
      <c r="F784" s="53"/>
      <c r="G784" s="149"/>
      <c r="H784" s="53"/>
      <c r="I784" s="114"/>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c r="AK784" s="23"/>
      <c r="AL784" s="23"/>
      <c r="AM784" s="23"/>
      <c r="AN784" s="23"/>
      <c r="AO784" s="23"/>
      <c r="AP784" s="23"/>
      <c r="AQ784" s="23"/>
      <c r="AR784" s="23"/>
      <c r="AS784" s="23"/>
      <c r="AT784" s="23"/>
      <c r="AU784" s="23"/>
      <c r="AV784" s="23"/>
      <c r="AW784" s="23"/>
      <c r="AX784" s="23"/>
      <c r="AY784" s="23"/>
      <c r="AZ784" s="23"/>
      <c r="BA784" s="23"/>
      <c r="BB784" s="23"/>
      <c r="BC784" s="23"/>
      <c r="BD784" s="23"/>
      <c r="BE784" s="23"/>
      <c r="BF784" s="23"/>
      <c r="BG784" s="23"/>
      <c r="BH784" s="23"/>
      <c r="BI784" s="23"/>
      <c r="BJ784" s="23"/>
      <c r="BK784" s="23"/>
      <c r="BL784" s="23"/>
    </row>
    <row r="785" ht="15.75" customHeight="1">
      <c r="A785" s="51"/>
      <c r="B785" s="23"/>
      <c r="C785" s="52"/>
      <c r="D785" s="53"/>
      <c r="E785" s="54"/>
      <c r="F785" s="53"/>
      <c r="G785" s="149"/>
      <c r="H785" s="53"/>
      <c r="I785" s="114"/>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c r="AL785" s="23"/>
      <c r="AM785" s="23"/>
      <c r="AN785" s="23"/>
      <c r="AO785" s="23"/>
      <c r="AP785" s="23"/>
      <c r="AQ785" s="23"/>
      <c r="AR785" s="23"/>
      <c r="AS785" s="23"/>
      <c r="AT785" s="23"/>
      <c r="AU785" s="23"/>
      <c r="AV785" s="23"/>
      <c r="AW785" s="23"/>
      <c r="AX785" s="23"/>
      <c r="AY785" s="23"/>
      <c r="AZ785" s="23"/>
      <c r="BA785" s="23"/>
      <c r="BB785" s="23"/>
      <c r="BC785" s="23"/>
      <c r="BD785" s="23"/>
      <c r="BE785" s="23"/>
      <c r="BF785" s="23"/>
      <c r="BG785" s="23"/>
      <c r="BH785" s="23"/>
      <c r="BI785" s="23"/>
      <c r="BJ785" s="23"/>
      <c r="BK785" s="23"/>
      <c r="BL785" s="23"/>
    </row>
    <row r="786" ht="15.75" customHeight="1">
      <c r="A786" s="51"/>
      <c r="B786" s="23"/>
      <c r="C786" s="52"/>
      <c r="D786" s="53"/>
      <c r="E786" s="54"/>
      <c r="F786" s="53"/>
      <c r="G786" s="149"/>
      <c r="H786" s="53"/>
      <c r="I786" s="114"/>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c r="AL786" s="23"/>
      <c r="AM786" s="23"/>
      <c r="AN786" s="23"/>
      <c r="AO786" s="23"/>
      <c r="AP786" s="23"/>
      <c r="AQ786" s="23"/>
      <c r="AR786" s="23"/>
      <c r="AS786" s="23"/>
      <c r="AT786" s="23"/>
      <c r="AU786" s="23"/>
      <c r="AV786" s="23"/>
      <c r="AW786" s="23"/>
      <c r="AX786" s="23"/>
      <c r="AY786" s="23"/>
      <c r="AZ786" s="23"/>
      <c r="BA786" s="23"/>
      <c r="BB786" s="23"/>
      <c r="BC786" s="23"/>
      <c r="BD786" s="23"/>
      <c r="BE786" s="23"/>
      <c r="BF786" s="23"/>
      <c r="BG786" s="23"/>
      <c r="BH786" s="23"/>
      <c r="BI786" s="23"/>
      <c r="BJ786" s="23"/>
      <c r="BK786" s="23"/>
      <c r="BL786" s="23"/>
    </row>
  </sheetData>
  <autoFilter ref="$A$1:$I$786"/>
  <mergeCells count="5">
    <mergeCell ref="J2:L2"/>
    <mergeCell ref="N2:P2"/>
    <mergeCell ref="R2:U2"/>
    <mergeCell ref="U10:U11"/>
    <mergeCell ref="Y10:Y11"/>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JauniesuMaja</dc:creator>
</cp:coreProperties>
</file>